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60" windowHeight="12540" tabRatio="516" activeTab="1"/>
  </bookViews>
  <sheets>
    <sheet name="储备库" sheetId="49" r:id="rId1"/>
    <sheet name="储备库统计表" sheetId="18" r:id="rId2"/>
    <sheet name="项目分类统计表定" sheetId="3" state="hidden" r:id="rId3"/>
  </sheets>
  <definedNames>
    <definedName name="_xlnm._FilterDatabase" localSheetId="0" hidden="1">储备库!$A$6:$AB$197</definedName>
    <definedName name="_xlnm._FilterDatabase" localSheetId="1" hidden="1">储备库统计表!$A$4:$G$96</definedName>
    <definedName name="_xlnm.Print_Area" localSheetId="1">储备库统计表!$A$1:$G$96</definedName>
    <definedName name="_xlnm.Print_Titles" localSheetId="1">储备库统计表!$3:$4</definedName>
    <definedName name="_xlnm.Print_Titles" localSheetId="0">储备库!$3:$5</definedName>
    <definedName name="_xlnm.Print_Area" localSheetId="0">储备库!$A$1:$AB$197</definedName>
  </definedNames>
  <calcPr calcId="144525"/>
</workbook>
</file>

<file path=xl/sharedStrings.xml><?xml version="1.0" encoding="utf-8"?>
<sst xmlns="http://schemas.openxmlformats.org/spreadsheetml/2006/main" count="2126" uniqueCount="859">
  <si>
    <t>附件2</t>
  </si>
  <si>
    <t>克州阿克陶县2024巩固拓展脱贫攻坚成果同乡村振兴项目储备库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</si>
  <si>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</si>
  <si>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</si>
  <si>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</si>
  <si>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</si>
  <si>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</si>
  <si>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</si>
  <si>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</si>
  <si>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</si>
  <si>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</si>
  <si>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</si>
  <si>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</si>
  <si>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</si>
  <si>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</si>
  <si>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</si>
  <si>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</si>
  <si>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</si>
  <si>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</si>
  <si>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</si>
  <si>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</si>
  <si>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</si>
  <si>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</si>
  <si>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</si>
  <si>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</si>
  <si>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自治区衔接</t>
  </si>
  <si>
    <r>
      <rPr>
        <b/>
        <sz val="20"/>
        <rFont val="宋体"/>
        <charset val="134"/>
      </rPr>
      <t>地方政府债券(J</t>
    </r>
    <r>
      <rPr>
        <b/>
        <vertAlign val="subscript"/>
        <sz val="20"/>
        <rFont val="宋体"/>
        <charset val="134"/>
      </rPr>
      <t>4</t>
    </r>
    <r>
      <rPr>
        <b/>
        <sz val="20"/>
        <rFont val="宋体"/>
        <charset val="134"/>
      </rPr>
      <t>)</t>
    </r>
  </si>
  <si>
    <t>地、县配套资金</t>
  </si>
  <si>
    <t>其他资金(J5)</t>
  </si>
  <si>
    <t>备注（其他资金名称）</t>
  </si>
  <si>
    <t>企业投资</t>
  </si>
  <si>
    <t>建设单位</t>
  </si>
  <si>
    <r>
      <rPr>
        <b/>
        <sz val="20"/>
        <rFont val="宋体"/>
        <charset val="134"/>
      </rPr>
      <t>项目主管单位（K</t>
    </r>
    <r>
      <rPr>
        <b/>
        <vertAlign val="subscript"/>
        <sz val="20"/>
        <rFont val="宋体"/>
        <charset val="134"/>
      </rPr>
      <t>1</t>
    </r>
    <r>
      <rPr>
        <b/>
        <sz val="20"/>
        <rFont val="宋体"/>
        <charset val="134"/>
      </rPr>
      <t>)</t>
    </r>
  </si>
  <si>
    <t>合计</t>
  </si>
  <si>
    <t>一级</t>
  </si>
  <si>
    <t>产业发展</t>
  </si>
  <si>
    <t>二级</t>
  </si>
  <si>
    <t>生产项目</t>
  </si>
  <si>
    <t>三级</t>
  </si>
  <si>
    <t>种植业基地</t>
  </si>
  <si>
    <t>AKT24-001-005</t>
  </si>
  <si>
    <r>
      <rPr>
        <sz val="16"/>
        <rFont val="Times New Roman"/>
        <charset val="134"/>
      </rPr>
      <t>2024</t>
    </r>
    <r>
      <rPr>
        <sz val="16"/>
        <rFont val="宋体"/>
        <charset val="134"/>
      </rPr>
      <t>年</t>
    </r>
  </si>
  <si>
    <r>
      <rPr>
        <sz val="16"/>
        <rFont val="宋体"/>
        <charset val="134"/>
      </rPr>
      <t>克州阿克陶县盐碱地改良项目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</si>
  <si>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</si>
  <si>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</si>
  <si>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</si>
  <si>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</si>
  <si>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</si>
  <si>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该项目投资计划为</t>
    </r>
    <r>
      <rPr>
        <sz val="16"/>
        <rFont val="Times New Roman"/>
        <charset val="134"/>
      </rPr>
      <t>4651.80</t>
    </r>
    <r>
      <rPr>
        <sz val="16"/>
        <rFont val="宋体"/>
        <charset val="134"/>
      </rPr>
      <t>万元，对皮拉勒乡霍依拉阿里迪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村共</t>
    </r>
    <r>
      <rPr>
        <sz val="16"/>
        <rFont val="Times New Roman"/>
        <charset val="134"/>
      </rPr>
      <t>4000</t>
    </r>
    <r>
      <rPr>
        <sz val="16"/>
        <rFont val="宋体"/>
        <charset val="134"/>
      </rPr>
      <t>亩农田配套盐碱地改良措施。建设内容为：①实施田间土壤改良面积</t>
    </r>
    <r>
      <rPr>
        <sz val="16"/>
        <rFont val="Times New Roman"/>
        <charset val="134"/>
      </rPr>
      <t>2160</t>
    </r>
    <r>
      <rPr>
        <sz val="16"/>
        <rFont val="宋体"/>
        <charset val="134"/>
      </rPr>
      <t>亩，措施主要为土地平整；②本次防渗改造输水渠道</t>
    </r>
    <r>
      <rPr>
        <sz val="16"/>
        <rFont val="Times New Roman"/>
        <charset val="134"/>
      </rPr>
      <t>13</t>
    </r>
    <r>
      <rPr>
        <sz val="16"/>
        <rFont val="宋体"/>
        <charset val="134"/>
      </rPr>
      <t>条，长</t>
    </r>
    <r>
      <rPr>
        <sz val="16"/>
        <rFont val="Times New Roman"/>
        <charset val="134"/>
      </rPr>
      <t>16.32km</t>
    </r>
    <r>
      <rPr>
        <sz val="16"/>
        <rFont val="宋体"/>
        <charset val="134"/>
      </rPr>
      <t>，沿线配套建筑物</t>
    </r>
    <r>
      <rPr>
        <sz val="16"/>
        <rFont val="Times New Roman"/>
        <charset val="134"/>
      </rPr>
      <t>112</t>
    </r>
    <r>
      <rPr>
        <sz val="16"/>
        <rFont val="宋体"/>
        <charset val="134"/>
      </rPr>
      <t>座；③建设机耕道路</t>
    </r>
    <r>
      <rPr>
        <sz val="16"/>
        <rFont val="Times New Roman"/>
        <charset val="134"/>
      </rPr>
      <t>10</t>
    </r>
    <r>
      <rPr>
        <sz val="16"/>
        <rFont val="宋体"/>
        <charset val="134"/>
      </rPr>
      <t>条，总长</t>
    </r>
    <r>
      <rPr>
        <sz val="16"/>
        <rFont val="Times New Roman"/>
        <charset val="134"/>
      </rPr>
      <t>13.0km</t>
    </r>
    <r>
      <rPr>
        <sz val="16"/>
        <rFont val="宋体"/>
        <charset val="134"/>
      </rPr>
      <t>，其中，利用已建道路</t>
    </r>
    <r>
      <rPr>
        <sz val="16"/>
        <rFont val="Times New Roman"/>
        <charset val="134"/>
      </rPr>
      <t>3</t>
    </r>
    <r>
      <rPr>
        <sz val="16"/>
        <rFont val="宋体"/>
        <charset val="134"/>
      </rPr>
      <t>条，长</t>
    </r>
    <r>
      <rPr>
        <sz val="16"/>
        <rFont val="Times New Roman"/>
        <charset val="134"/>
      </rPr>
      <t>6.10km</t>
    </r>
    <r>
      <rPr>
        <sz val="16"/>
        <rFont val="宋体"/>
        <charset val="134"/>
      </rPr>
      <t>；新建机耕道路</t>
    </r>
    <r>
      <rPr>
        <sz val="16"/>
        <rFont val="Times New Roman"/>
        <charset val="134"/>
      </rPr>
      <t>7</t>
    </r>
    <r>
      <rPr>
        <sz val="16"/>
        <rFont val="宋体"/>
        <charset val="134"/>
      </rPr>
      <t>条，长</t>
    </r>
    <r>
      <rPr>
        <sz val="16"/>
        <rFont val="Times New Roman"/>
        <charset val="134"/>
      </rPr>
      <t>4.77km</t>
    </r>
    <r>
      <rPr>
        <sz val="16"/>
        <rFont val="宋体"/>
        <charset val="134"/>
      </rPr>
      <t>；④对对皮拉勒乡霍依拉阿里迪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r>
      <rPr>
        <sz val="16"/>
        <rFont val="Times New Roman"/>
        <charset val="134"/>
      </rPr>
      <t>4000</t>
    </r>
    <r>
      <rPr>
        <sz val="16"/>
        <rFont val="宋体"/>
        <charset val="134"/>
      </rPr>
      <t>亩耕地进行土壤改良，措施包括对土地平整面积</t>
    </r>
    <r>
      <rPr>
        <sz val="16"/>
        <rFont val="Times New Roman"/>
        <charset val="134"/>
      </rPr>
      <t>3540</t>
    </r>
    <r>
      <rPr>
        <sz val="16"/>
        <rFont val="宋体"/>
        <charset val="134"/>
      </rPr>
      <t>亩，耕植土换填面积</t>
    </r>
    <r>
      <rPr>
        <sz val="16"/>
        <rFont val="Times New Roman"/>
        <charset val="134"/>
      </rPr>
      <t>3540</t>
    </r>
    <r>
      <rPr>
        <sz val="16"/>
        <rFont val="宋体"/>
        <charset val="134"/>
      </rPr>
      <t>亩。</t>
    </r>
  </si>
  <si>
    <r>
      <rPr>
        <sz val="16"/>
        <rFont val="宋体"/>
        <charset val="134"/>
      </rPr>
      <t>农业农村局</t>
    </r>
  </si>
  <si>
    <r>
      <rPr>
        <sz val="16"/>
        <rFont val="宋体"/>
        <charset val="134"/>
      </rPr>
      <t>通过盐碱地改良，有效提高土地地肥力，提高农产品产量，通过土地平整小块田变大田，提升机械化操作效率，提高生产效率，增加土地产出。</t>
    </r>
  </si>
  <si>
    <r>
      <rPr>
        <sz val="16"/>
        <rFont val="宋体"/>
        <charset val="134"/>
      </rPr>
      <t>通过土地平整、盐碱改良，渠系配套，不断抽调生产效率，增加土地产出，切实提高老百姓收入。</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</si>
  <si>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</si>
  <si>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</si>
  <si>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AKT24-001-007</t>
  </si>
  <si>
    <r>
      <rPr>
        <sz val="16"/>
        <rFont val="宋体"/>
        <charset val="134"/>
      </rPr>
      <t>阿克陶县皮拉勒乡依也勒干村土地改良项目</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</si>
  <si>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</si>
  <si>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</si>
  <si>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</si>
  <si>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</si>
  <si>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</si>
  <si>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</si>
  <si>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</si>
  <si>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</si>
  <si>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</si>
  <si>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</si>
  <si>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</si>
  <si>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</si>
  <si>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</si>
  <si>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</si>
  <si>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</si>
  <si>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</si>
  <si>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</si>
  <si>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</si>
  <si>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</si>
  <si>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</si>
  <si>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</si>
  <si>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</si>
  <si>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</si>
  <si>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</si>
  <si>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</si>
  <si>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</si>
  <si>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</si>
  <si>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</si>
  <si>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</si>
  <si>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</si>
  <si>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</si>
  <si>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</si>
  <si>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</si>
  <si>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</si>
  <si>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</si>
  <si>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</si>
  <si>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</si>
  <si>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</si>
  <si>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</si>
  <si>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</si>
  <si>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</si>
  <si>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</si>
  <si>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</si>
  <si>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</si>
  <si>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</si>
  <si>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</si>
  <si>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</si>
  <si>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</si>
  <si>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</si>
  <si>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</si>
  <si>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</si>
  <si>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</si>
  <si>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</si>
  <si>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</si>
  <si>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</si>
  <si>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</si>
  <si>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畜牧兽医局</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</si>
  <si>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</si>
  <si>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</si>
  <si>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</si>
  <si>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</si>
  <si>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AKT24-SFC001-5</t>
  </si>
  <si>
    <r>
      <rPr>
        <sz val="16"/>
        <rFont val="宋体"/>
        <charset val="134"/>
      </rPr>
      <t>阿克陶县塔尔乡阿克库木村养殖场提升改造项目</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</si>
  <si>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</si>
  <si>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计划对对原有养殖合作社进行提升改造，改建养殖场基础设施，主要包括棚圈</t>
    </r>
    <r>
      <rPr>
        <sz val="16"/>
        <rFont val="Times New Roman"/>
        <charset val="134"/>
      </rPr>
      <t>6</t>
    </r>
    <r>
      <rPr>
        <sz val="16"/>
        <rFont val="宋体"/>
        <charset val="134"/>
      </rPr>
      <t>座、饲草料库</t>
    </r>
    <r>
      <rPr>
        <sz val="16"/>
        <rFont val="Times New Roman"/>
        <charset val="134"/>
      </rPr>
      <t>3</t>
    </r>
    <r>
      <rPr>
        <sz val="16"/>
        <rFont val="宋体"/>
        <charset val="134"/>
      </rPr>
      <t>座、运动场</t>
    </r>
    <r>
      <rPr>
        <sz val="16"/>
        <rFont val="Times New Roman"/>
        <charset val="134"/>
      </rPr>
      <t>3</t>
    </r>
    <r>
      <rPr>
        <sz val="16"/>
        <rFont val="宋体"/>
        <charset val="134"/>
      </rPr>
      <t>个。项目计划投资</t>
    </r>
    <r>
      <rPr>
        <sz val="16"/>
        <rFont val="Times New Roman"/>
        <charset val="134"/>
      </rPr>
      <t>300</t>
    </r>
    <r>
      <rPr>
        <sz val="16"/>
        <rFont val="宋体"/>
        <charset val="134"/>
      </rPr>
      <t>万元。</t>
    </r>
  </si>
  <si>
    <r>
      <rPr>
        <sz val="16"/>
        <rFont val="宋体"/>
        <charset val="134"/>
      </rPr>
      <t>由于近几年本村没有集中统一规划整治，农民生活区、养殖区、种植区没有实施三区分离，前后院未有效整治，闲置土地较多，畜禽养殖混乱，环境卫生较差，严重影响村容村貌和土地利用率。公共区域的地、渠、林、草、水、沙、路等未有效统筹整治，严重影响整村的整体面貌。项目建成后，可有效改善农民人居环境、提高生活质量，带动后院养殖、前院种植，增加庭院种养殖的经济收入。可进一步促进人与自然的和谐发展上，在经济发展与环境保护上，都有客观的社会效益。可更大惠及百姓生产生活的各个方面，村民基本生活得到很大的改善，引导民风文明健康发展，更好地呈现出社会和谐安定、团结稳定的大好局面。</t>
    </r>
  </si>
  <si>
    <r>
      <rPr>
        <sz val="16"/>
        <rFont val="宋体"/>
        <charset val="134"/>
      </rPr>
      <t>一是对现有的养殖场进行提升改造，达到牲畜饲养、防疫等条件。二是盘活资源资产，乡村产业得到持续稳固发展，村集体经济逐步发展壮大，农民享受扶贫（帮扶）产业项目收益不断增长，收入持续稳定且有所增加。三是进一步改变农民思想，提高农民素质，增强农民对美好生活的向往，全面促进经济发展和社会稳定，真正体现精神文明和物质文明的双赢。</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</si>
  <si>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</si>
  <si>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</si>
  <si>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</si>
  <si>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</si>
  <si>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</si>
  <si>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</si>
  <si>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</si>
  <si>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</si>
  <si>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</si>
  <si>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AKT24-002-14</t>
  </si>
  <si>
    <r>
      <rPr>
        <sz val="16"/>
        <rFont val="宋体"/>
        <charset val="134"/>
      </rPr>
      <t>皮拉勒乡黄麻鸡养殖基地扩建项目</t>
    </r>
  </si>
  <si>
    <r>
      <rPr>
        <sz val="16"/>
        <rFont val="宋体"/>
        <charset val="134"/>
      </rPr>
      <t>皮拉勒乡恰尔巴格村、霍伊拉阿勒迪村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</si>
  <si>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</si>
  <si>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皮拉勒乡计划扩建棚圈（鸡）</t>
    </r>
    <r>
      <rPr>
        <sz val="16"/>
        <rFont val="Times New Roman"/>
        <charset val="134"/>
      </rPr>
      <t>7</t>
    </r>
    <r>
      <rPr>
        <sz val="16"/>
        <rFont val="宋体"/>
        <charset val="134"/>
      </rPr>
      <t>座，其中：恰尔巴格村</t>
    </r>
    <r>
      <rPr>
        <sz val="16"/>
        <rFont val="Times New Roman"/>
        <charset val="134"/>
      </rPr>
      <t>3</t>
    </r>
    <r>
      <rPr>
        <sz val="16"/>
        <rFont val="宋体"/>
        <charset val="134"/>
      </rPr>
      <t>座，霍伊拉阿勒迪村</t>
    </r>
    <r>
      <rPr>
        <sz val="16"/>
        <rFont val="Times New Roman"/>
        <charset val="134"/>
      </rPr>
      <t>4</t>
    </r>
    <r>
      <rPr>
        <sz val="16"/>
        <rFont val="宋体"/>
        <charset val="134"/>
      </rPr>
      <t>座，总投资</t>
    </r>
    <r>
      <rPr>
        <sz val="16"/>
        <rFont val="Times New Roman"/>
        <charset val="134"/>
      </rPr>
      <t>2325</t>
    </r>
    <r>
      <rPr>
        <sz val="16"/>
        <rFont val="宋体"/>
        <charset val="134"/>
      </rPr>
      <t>万元。具体内容如下：</t>
    </r>
    <r>
      <rPr>
        <sz val="16"/>
        <rFont val="Times New Roman"/>
        <charset val="134"/>
      </rPr>
      <t xml:space="preserve">
</t>
    </r>
    <r>
      <rPr>
        <sz val="16"/>
        <rFont val="宋体"/>
        <charset val="134"/>
      </rPr>
      <t>（</t>
    </r>
    <r>
      <rPr>
        <sz val="16"/>
        <rFont val="Times New Roman"/>
        <charset val="134"/>
      </rPr>
      <t>1</t>
    </r>
    <r>
      <rPr>
        <sz val="16"/>
        <rFont val="宋体"/>
        <charset val="134"/>
      </rPr>
      <t>）新建棚圈</t>
    </r>
    <r>
      <rPr>
        <sz val="16"/>
        <rFont val="Times New Roman"/>
        <charset val="134"/>
      </rPr>
      <t>7</t>
    </r>
    <r>
      <rPr>
        <sz val="16"/>
        <rFont val="宋体"/>
        <charset val="134"/>
      </rPr>
      <t>座，每座</t>
    </r>
    <r>
      <rPr>
        <sz val="16"/>
        <rFont val="Times New Roman"/>
        <charset val="134"/>
      </rPr>
      <t>1084</t>
    </r>
    <r>
      <rPr>
        <sz val="16"/>
        <rFont val="宋体"/>
        <charset val="134"/>
      </rPr>
      <t>㎡，投资</t>
    </r>
    <r>
      <rPr>
        <sz val="16"/>
        <rFont val="Times New Roman"/>
        <charset val="134"/>
      </rPr>
      <t>1120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）新建管理用房及附属设施</t>
    </r>
    <r>
      <rPr>
        <sz val="16"/>
        <rFont val="Times New Roman"/>
        <charset val="134"/>
      </rPr>
      <t>300</t>
    </r>
    <r>
      <rPr>
        <sz val="16"/>
        <rFont val="宋体"/>
        <charset val="134"/>
      </rPr>
      <t>㎡并配套，水，电，供暖，排水，地坪等必要附属设施，投资</t>
    </r>
    <r>
      <rPr>
        <sz val="16"/>
        <rFont val="Times New Roman"/>
        <charset val="134"/>
      </rPr>
      <t>130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）地面硬化</t>
    </r>
    <r>
      <rPr>
        <sz val="16"/>
        <rFont val="Times New Roman"/>
        <charset val="134"/>
      </rPr>
      <t>6000</t>
    </r>
    <r>
      <rPr>
        <sz val="16"/>
        <rFont val="宋体"/>
        <charset val="134"/>
      </rPr>
      <t>㎡，投资</t>
    </r>
    <r>
      <rPr>
        <sz val="16"/>
        <rFont val="Times New Roman"/>
        <charset val="134"/>
      </rPr>
      <t>60</t>
    </r>
    <r>
      <rPr>
        <sz val="16"/>
        <rFont val="宋体"/>
        <charset val="134"/>
      </rPr>
      <t>万元；</t>
    </r>
    <r>
      <rPr>
        <sz val="16"/>
        <rFont val="Times New Roman"/>
        <charset val="134"/>
      </rPr>
      <t xml:space="preserve">
</t>
    </r>
    <r>
      <rPr>
        <sz val="16"/>
        <rFont val="宋体"/>
        <charset val="134"/>
      </rPr>
      <t>（</t>
    </r>
    <r>
      <rPr>
        <sz val="16"/>
        <rFont val="Times New Roman"/>
        <charset val="134"/>
      </rPr>
      <t>4</t>
    </r>
    <r>
      <rPr>
        <sz val="16"/>
        <rFont val="宋体"/>
        <charset val="134"/>
      </rPr>
      <t>）堆粪场硬化</t>
    </r>
    <r>
      <rPr>
        <sz val="16"/>
        <rFont val="Times New Roman"/>
        <charset val="134"/>
      </rPr>
      <t>1000</t>
    </r>
    <r>
      <rPr>
        <sz val="16"/>
        <rFont val="宋体"/>
        <charset val="134"/>
      </rPr>
      <t>㎡，投资</t>
    </r>
    <r>
      <rPr>
        <sz val="16"/>
        <rFont val="Times New Roman"/>
        <charset val="134"/>
      </rPr>
      <t>10</t>
    </r>
    <r>
      <rPr>
        <sz val="16"/>
        <rFont val="宋体"/>
        <charset val="134"/>
      </rPr>
      <t>万元；</t>
    </r>
    <r>
      <rPr>
        <sz val="16"/>
        <rFont val="Times New Roman"/>
        <charset val="134"/>
      </rPr>
      <t xml:space="preserve">
</t>
    </r>
    <r>
      <rPr>
        <sz val="16"/>
        <rFont val="宋体"/>
        <charset val="134"/>
      </rPr>
      <t>（</t>
    </r>
    <r>
      <rPr>
        <sz val="16"/>
        <rFont val="Times New Roman"/>
        <charset val="134"/>
      </rPr>
      <t>5</t>
    </r>
    <r>
      <rPr>
        <sz val="16"/>
        <rFont val="宋体"/>
        <charset val="134"/>
      </rPr>
      <t>）安装围栏</t>
    </r>
    <r>
      <rPr>
        <sz val="16"/>
        <rFont val="Times New Roman"/>
        <charset val="134"/>
      </rPr>
      <t>1800m</t>
    </r>
    <r>
      <rPr>
        <sz val="16"/>
        <rFont val="宋体"/>
        <charset val="134"/>
      </rPr>
      <t>，</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6</t>
    </r>
    <r>
      <rPr>
        <sz val="16"/>
        <rFont val="宋体"/>
        <charset val="134"/>
      </rPr>
      <t>）采购锅炉</t>
    </r>
    <r>
      <rPr>
        <sz val="16"/>
        <rFont val="Times New Roman"/>
        <charset val="134"/>
      </rPr>
      <t>3</t>
    </r>
    <r>
      <rPr>
        <sz val="16"/>
        <rFont val="宋体"/>
        <charset val="134"/>
      </rPr>
      <t>吨锅炉</t>
    </r>
    <r>
      <rPr>
        <sz val="16"/>
        <rFont val="Times New Roman"/>
        <charset val="134"/>
      </rPr>
      <t>2</t>
    </r>
    <r>
      <rPr>
        <sz val="16"/>
        <rFont val="宋体"/>
        <charset val="134"/>
      </rPr>
      <t>台并配套，水，电，供暖，排水，地坪等必要附属设施，投资</t>
    </r>
    <r>
      <rPr>
        <sz val="16"/>
        <rFont val="Times New Roman"/>
        <charset val="134"/>
      </rPr>
      <t>75</t>
    </r>
    <r>
      <rPr>
        <sz val="16"/>
        <rFont val="宋体"/>
        <charset val="134"/>
      </rPr>
      <t>万元；</t>
    </r>
    <r>
      <rPr>
        <sz val="16"/>
        <rFont val="Times New Roman"/>
        <charset val="134"/>
      </rPr>
      <t xml:space="preserve">
</t>
    </r>
    <r>
      <rPr>
        <sz val="16"/>
        <rFont val="宋体"/>
        <charset val="134"/>
      </rPr>
      <t>（</t>
    </r>
    <r>
      <rPr>
        <sz val="16"/>
        <rFont val="Times New Roman"/>
        <charset val="134"/>
      </rPr>
      <t>7</t>
    </r>
    <r>
      <rPr>
        <sz val="16"/>
        <rFont val="宋体"/>
        <charset val="134"/>
      </rPr>
      <t>）采购畜禽无害化处理设备</t>
    </r>
    <r>
      <rPr>
        <sz val="16"/>
        <rFont val="Times New Roman"/>
        <charset val="134"/>
      </rPr>
      <t>1</t>
    </r>
    <r>
      <rPr>
        <sz val="16"/>
        <rFont val="宋体"/>
        <charset val="134"/>
      </rPr>
      <t>台，</t>
    </r>
    <r>
      <rPr>
        <sz val="16"/>
        <rFont val="Times New Roman"/>
        <charset val="134"/>
      </rPr>
      <t>20</t>
    </r>
    <r>
      <rPr>
        <sz val="16"/>
        <rFont val="宋体"/>
        <charset val="134"/>
      </rPr>
      <t>万元；</t>
    </r>
    <r>
      <rPr>
        <sz val="16"/>
        <rFont val="Times New Roman"/>
        <charset val="134"/>
      </rPr>
      <t xml:space="preserve">
</t>
    </r>
    <r>
      <rPr>
        <sz val="16"/>
        <rFont val="宋体"/>
        <charset val="134"/>
      </rPr>
      <t>（</t>
    </r>
    <r>
      <rPr>
        <sz val="16"/>
        <rFont val="Times New Roman"/>
        <charset val="134"/>
      </rPr>
      <t>8</t>
    </r>
    <r>
      <rPr>
        <sz val="16"/>
        <rFont val="宋体"/>
        <charset val="134"/>
      </rPr>
      <t>）采购自卸翻斗车</t>
    </r>
    <r>
      <rPr>
        <sz val="16"/>
        <rFont val="Times New Roman"/>
        <charset val="134"/>
      </rPr>
      <t>2</t>
    </r>
    <r>
      <rPr>
        <sz val="16"/>
        <rFont val="宋体"/>
        <charset val="134"/>
      </rPr>
      <t>辆，投资</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9</t>
    </r>
    <r>
      <rPr>
        <sz val="16"/>
        <rFont val="宋体"/>
        <charset val="134"/>
      </rPr>
      <t>）土方量换填等附属设施，投资</t>
    </r>
    <r>
      <rPr>
        <sz val="16"/>
        <rFont val="Times New Roman"/>
        <charset val="134"/>
      </rPr>
      <t>150</t>
    </r>
    <r>
      <rPr>
        <sz val="16"/>
        <rFont val="宋体"/>
        <charset val="134"/>
      </rPr>
      <t>万元；</t>
    </r>
    <r>
      <rPr>
        <sz val="16"/>
        <rFont val="Times New Roman"/>
        <charset val="134"/>
      </rPr>
      <t xml:space="preserve">
</t>
    </r>
    <r>
      <rPr>
        <sz val="16"/>
        <rFont val="宋体"/>
        <charset val="134"/>
      </rPr>
      <t>（</t>
    </r>
    <r>
      <rPr>
        <sz val="16"/>
        <rFont val="Times New Roman"/>
        <charset val="134"/>
      </rPr>
      <t>10</t>
    </r>
    <r>
      <rPr>
        <sz val="16"/>
        <rFont val="宋体"/>
        <charset val="134"/>
      </rPr>
      <t>）鸡笼设备费，计划投资</t>
    </r>
    <r>
      <rPr>
        <sz val="16"/>
        <rFont val="Times New Roman"/>
        <charset val="134"/>
      </rPr>
      <t>700</t>
    </r>
    <r>
      <rPr>
        <sz val="16"/>
        <rFont val="宋体"/>
        <charset val="134"/>
      </rPr>
      <t>万元。</t>
    </r>
  </si>
  <si>
    <r>
      <rPr>
        <sz val="16"/>
        <rFont val="宋体"/>
        <charset val="134"/>
      </rPr>
      <t>完成黄麻鸡养殖基地建设，吸纳全村富余劳动力就近就地就业，村民增加收入。</t>
    </r>
  </si>
  <si>
    <r>
      <rPr>
        <sz val="16"/>
        <rFont val="宋体"/>
        <charset val="134"/>
      </rPr>
      <t>黄麻鸡养殖基地扩建完成后，扩大了黄麻鸡养殖规模，提高了养殖基地的养殖能力，同时更多带动农户收入。</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</si>
  <si>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</si>
  <si>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</si>
  <si>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</si>
  <si>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</si>
  <si>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</si>
  <si>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</si>
  <si>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</si>
  <si>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AKT24-002-12</t>
  </si>
  <si>
    <r>
      <rPr>
        <sz val="16"/>
        <rFont val="宋体"/>
        <charset val="134"/>
      </rPr>
      <t>加马铁热克乡托尔塔依村黄麻鸡养殖场项目</t>
    </r>
  </si>
  <si>
    <r>
      <rPr>
        <sz val="16"/>
        <rFont val="宋体"/>
        <charset val="134"/>
      </rPr>
      <t>加马铁热克乡托尔塔依村村</t>
    </r>
  </si>
  <si>
    <r>
      <rPr>
        <sz val="16"/>
        <rFont val="宋体"/>
        <charset val="134"/>
      </rPr>
      <t>在托尔塔依村新建黄麻鸡养殖棚圈</t>
    </r>
    <r>
      <rPr>
        <sz val="16"/>
        <rFont val="Times New Roman"/>
        <charset val="134"/>
      </rPr>
      <t>5</t>
    </r>
    <r>
      <rPr>
        <sz val="16"/>
        <rFont val="宋体"/>
        <charset val="134"/>
      </rPr>
      <t>座，每座</t>
    </r>
    <r>
      <rPr>
        <sz val="16"/>
        <rFont val="Times New Roman"/>
        <charset val="134"/>
      </rPr>
      <t>1168</t>
    </r>
    <r>
      <rPr>
        <sz val="16"/>
        <rFont val="宋体"/>
        <charset val="134"/>
      </rPr>
      <t>平方米左右，修建综合管理用房、锅炉房及配电室、泵房、旱厕及污水处理池、饲料棚，并配套黄麻鸡养殖附属设施设备，以及室外水、电、路、地坪、围栏等配套设施建设。</t>
    </r>
  </si>
  <si>
    <r>
      <rPr>
        <sz val="16"/>
        <rFont val="宋体"/>
        <charset val="134"/>
      </rPr>
      <t>加马铁热克乡</t>
    </r>
  </si>
  <si>
    <r>
      <rPr>
        <sz val="16"/>
        <rFont val="宋体"/>
        <charset val="134"/>
      </rPr>
      <t>通过实施该项目可壮大村集体收入，可增加村集体开发公岗，更多的提供就业岗位，促进农户发展养殖业，同时提高群众通过科技技术来发展养殖业，可带动</t>
    </r>
    <r>
      <rPr>
        <sz val="16"/>
        <rFont val="Times New Roman"/>
        <charset val="134"/>
      </rPr>
      <t>6-8</t>
    </r>
    <r>
      <rPr>
        <sz val="16"/>
        <rFont val="宋体"/>
        <charset val="134"/>
      </rPr>
      <t>名农户就业增收创收，提升农民收入，提高农户生活质量。</t>
    </r>
  </si>
  <si>
    <r>
      <rPr>
        <sz val="16"/>
        <rFont val="宋体"/>
        <charset val="134"/>
      </rPr>
      <t>不断壮大村委会集体经济收入</t>
    </r>
    <r>
      <rPr>
        <sz val="16"/>
        <rFont val="Times New Roman"/>
        <charset val="134"/>
      </rPr>
      <t xml:space="preserve"> </t>
    </r>
    <r>
      <rPr>
        <sz val="16"/>
        <rFont val="宋体"/>
        <charset val="134"/>
      </rPr>
      <t>，服务更多群众，同时每年可稳定带动群众实现就近就地就业，引导群众学习现代化养殖技术，激发群众内生动力，促进群众发展黄麻鸡养殖，最终形成一批先富带后福，实现群众致富增收。</t>
    </r>
  </si>
  <si>
    <t>AKT24-002-16</t>
  </si>
  <si>
    <r>
      <rPr>
        <sz val="16"/>
        <rFont val="宋体"/>
        <charset val="134"/>
      </rPr>
      <t>托尔塔依农场管理服务中心黄麻鸡养殖场项目</t>
    </r>
  </si>
  <si>
    <r>
      <rPr>
        <sz val="16"/>
        <rFont val="宋体"/>
        <charset val="134"/>
      </rPr>
      <t>托尔塔依农场管理服务中心</t>
    </r>
  </si>
  <si>
    <r>
      <rPr>
        <sz val="16"/>
        <rFont val="宋体"/>
        <charset val="134"/>
      </rPr>
      <t>棚圈建设（鸡）</t>
    </r>
    <r>
      <rPr>
        <sz val="16"/>
        <rFont val="Times New Roman"/>
        <charset val="134"/>
      </rPr>
      <t>10</t>
    </r>
    <r>
      <rPr>
        <sz val="16"/>
        <rFont val="宋体"/>
        <charset val="134"/>
      </rPr>
      <t>座，项目总投资</t>
    </r>
    <r>
      <rPr>
        <sz val="16"/>
        <rFont val="Times New Roman"/>
        <charset val="134"/>
      </rPr>
      <t>3390</t>
    </r>
    <r>
      <rPr>
        <sz val="16"/>
        <rFont val="宋体"/>
        <charset val="134"/>
      </rPr>
      <t>万元。</t>
    </r>
    <r>
      <rPr>
        <sz val="16"/>
        <rFont val="Times New Roman"/>
        <charset val="134"/>
      </rPr>
      <t xml:space="preserve">
1</t>
    </r>
    <r>
      <rPr>
        <sz val="16"/>
        <rFont val="宋体"/>
        <charset val="134"/>
      </rPr>
      <t>、在托尔塔依农场新建黄麻鸡养殖棚圈</t>
    </r>
    <r>
      <rPr>
        <sz val="16"/>
        <rFont val="Times New Roman"/>
        <charset val="134"/>
      </rPr>
      <t>10</t>
    </r>
    <r>
      <rPr>
        <sz val="16"/>
        <rFont val="宋体"/>
        <charset val="134"/>
      </rPr>
      <t>座，（其中托尔塔依农场</t>
    </r>
    <r>
      <rPr>
        <sz val="16"/>
        <rFont val="Times New Roman"/>
        <charset val="134"/>
      </rPr>
      <t>5</t>
    </r>
    <r>
      <rPr>
        <sz val="16"/>
        <rFont val="宋体"/>
        <charset val="134"/>
      </rPr>
      <t>座、托尔塔依村</t>
    </r>
    <r>
      <rPr>
        <sz val="16"/>
        <rFont val="Times New Roman"/>
        <charset val="134"/>
      </rPr>
      <t>5</t>
    </r>
    <r>
      <rPr>
        <sz val="16"/>
        <rFont val="宋体"/>
        <charset val="134"/>
      </rPr>
      <t>座），每座</t>
    </r>
    <r>
      <rPr>
        <sz val="16"/>
        <rFont val="Times New Roman"/>
        <charset val="134"/>
      </rPr>
      <t>1084</t>
    </r>
    <r>
      <rPr>
        <sz val="16"/>
        <rFont val="宋体"/>
        <charset val="134"/>
      </rPr>
      <t>平方米，共计</t>
    </r>
    <r>
      <rPr>
        <sz val="16"/>
        <rFont val="Times New Roman"/>
        <charset val="134"/>
      </rPr>
      <t>10840</t>
    </r>
    <r>
      <rPr>
        <sz val="16"/>
        <rFont val="宋体"/>
        <charset val="134"/>
      </rPr>
      <t>平方，每座棚投资为</t>
    </r>
    <r>
      <rPr>
        <sz val="16"/>
        <rFont val="Times New Roman"/>
        <charset val="134"/>
      </rPr>
      <t>120</t>
    </r>
    <r>
      <rPr>
        <sz val="16"/>
        <rFont val="宋体"/>
        <charset val="134"/>
      </rPr>
      <t>万元，棚圈投资共计为</t>
    </r>
    <r>
      <rPr>
        <sz val="16"/>
        <rFont val="Times New Roman"/>
        <charset val="134"/>
      </rPr>
      <t>1200</t>
    </r>
    <r>
      <rPr>
        <sz val="16"/>
        <rFont val="宋体"/>
        <charset val="134"/>
      </rPr>
      <t>万元，并配套黄麻鸡养殖设备（消毒设备、清洗设备、运输设备、无害化处理设备）、</t>
    </r>
    <r>
      <rPr>
        <sz val="16"/>
        <rFont val="Times New Roman"/>
        <charset val="134"/>
      </rPr>
      <t>600</t>
    </r>
    <r>
      <rPr>
        <sz val="16"/>
        <rFont val="宋体"/>
        <charset val="134"/>
      </rPr>
      <t>平方综合用房</t>
    </r>
    <r>
      <rPr>
        <sz val="16"/>
        <rFont val="Times New Roman"/>
        <charset val="134"/>
      </rPr>
      <t>2</t>
    </r>
    <r>
      <rPr>
        <sz val="16"/>
        <rFont val="宋体"/>
        <charset val="134"/>
      </rPr>
      <t>座、</t>
    </r>
    <r>
      <rPr>
        <sz val="16"/>
        <rFont val="Times New Roman"/>
        <charset val="134"/>
      </rPr>
      <t>600</t>
    </r>
    <r>
      <rPr>
        <sz val="16"/>
        <rFont val="宋体"/>
        <charset val="134"/>
      </rPr>
      <t>平方饲草料棚</t>
    </r>
    <r>
      <rPr>
        <sz val="16"/>
        <rFont val="Times New Roman"/>
        <charset val="134"/>
      </rPr>
      <t>2</t>
    </r>
    <r>
      <rPr>
        <sz val="16"/>
        <rFont val="宋体"/>
        <charset val="134"/>
      </rPr>
      <t>座及</t>
    </r>
    <r>
      <rPr>
        <sz val="16"/>
        <rFont val="Times New Roman"/>
        <charset val="134"/>
      </rPr>
      <t>4</t>
    </r>
    <r>
      <rPr>
        <sz val="16"/>
        <rFont val="宋体"/>
        <charset val="134"/>
      </rPr>
      <t>吨位电锅炉</t>
    </r>
    <r>
      <rPr>
        <sz val="16"/>
        <rFont val="Times New Roman"/>
        <charset val="134"/>
      </rPr>
      <t>2</t>
    </r>
    <r>
      <rPr>
        <sz val="16"/>
        <rFont val="宋体"/>
        <charset val="134"/>
      </rPr>
      <t>个、</t>
    </r>
    <r>
      <rPr>
        <sz val="16"/>
        <rFont val="Times New Roman"/>
        <charset val="134"/>
      </rPr>
      <t>6</t>
    </r>
    <r>
      <rPr>
        <sz val="16"/>
        <rFont val="宋体"/>
        <charset val="134"/>
      </rPr>
      <t>米场电动大门</t>
    </r>
    <r>
      <rPr>
        <sz val="16"/>
        <rFont val="Times New Roman"/>
        <charset val="134"/>
      </rPr>
      <t>2</t>
    </r>
    <r>
      <rPr>
        <sz val="16"/>
        <rFont val="宋体"/>
        <charset val="134"/>
      </rPr>
      <t>樘、水电线、</t>
    </r>
    <r>
      <rPr>
        <sz val="16"/>
        <rFont val="Times New Roman"/>
        <charset val="134"/>
      </rPr>
      <t>800</t>
    </r>
    <r>
      <rPr>
        <sz val="16"/>
        <rFont val="宋体"/>
        <charset val="134"/>
      </rPr>
      <t>米围栏、供暖设备、供排水、圈内外道路硬化</t>
    </r>
    <r>
      <rPr>
        <sz val="16"/>
        <rFont val="Times New Roman"/>
        <charset val="134"/>
      </rPr>
      <t>6000</t>
    </r>
    <r>
      <rPr>
        <sz val="16"/>
        <rFont val="宋体"/>
        <charset val="134"/>
      </rPr>
      <t>平方、土方回填</t>
    </r>
    <r>
      <rPr>
        <sz val="16"/>
        <rFont val="Times New Roman"/>
        <charset val="134"/>
      </rPr>
      <t>70000</t>
    </r>
    <r>
      <rPr>
        <sz val="16"/>
        <rFont val="宋体"/>
        <charset val="134"/>
      </rPr>
      <t>立方等其他附属设施，预计投资</t>
    </r>
    <r>
      <rPr>
        <sz val="16"/>
        <rFont val="Times New Roman"/>
        <charset val="134"/>
      </rPr>
      <t>880</t>
    </r>
    <r>
      <rPr>
        <sz val="16"/>
        <rFont val="宋体"/>
        <charset val="134"/>
      </rPr>
      <t>万元。项目总投资</t>
    </r>
    <r>
      <rPr>
        <sz val="16"/>
        <rFont val="Times New Roman"/>
        <charset val="134"/>
      </rPr>
      <t>2080</t>
    </r>
    <r>
      <rPr>
        <sz val="16"/>
        <rFont val="宋体"/>
        <charset val="134"/>
      </rPr>
      <t>万元。</t>
    </r>
    <r>
      <rPr>
        <sz val="16"/>
        <rFont val="Times New Roman"/>
        <charset val="134"/>
      </rPr>
      <t xml:space="preserve">
2</t>
    </r>
    <r>
      <rPr>
        <sz val="16"/>
        <rFont val="宋体"/>
        <charset val="134"/>
      </rPr>
      <t>、在新建黄麻鸡养殖场基础上再新采购</t>
    </r>
    <r>
      <rPr>
        <sz val="16"/>
        <rFont val="Times New Roman"/>
        <charset val="134"/>
      </rPr>
      <t>10</t>
    </r>
    <r>
      <rPr>
        <sz val="16"/>
        <rFont val="宋体"/>
        <charset val="134"/>
      </rPr>
      <t>座黄麻鸡养殖棚圈鸡笼等自动化配套设施，料塔设备</t>
    </r>
    <r>
      <rPr>
        <sz val="16"/>
        <rFont val="Times New Roman"/>
        <charset val="134"/>
      </rPr>
      <t>10</t>
    </r>
    <r>
      <rPr>
        <sz val="16"/>
        <rFont val="宋体"/>
        <charset val="134"/>
      </rPr>
      <t>套，</t>
    </r>
    <r>
      <rPr>
        <sz val="16"/>
        <rFont val="Times New Roman"/>
        <charset val="134"/>
      </rPr>
      <t>1</t>
    </r>
    <r>
      <rPr>
        <sz val="16"/>
        <rFont val="宋体"/>
        <charset val="134"/>
      </rPr>
      <t>辆清粪车，一辆小型装载机等预计总投资</t>
    </r>
    <r>
      <rPr>
        <sz val="16"/>
        <rFont val="Times New Roman"/>
        <charset val="134"/>
      </rPr>
      <t>110</t>
    </r>
    <r>
      <rPr>
        <sz val="16"/>
        <rFont val="宋体"/>
        <charset val="134"/>
      </rPr>
      <t>万元。</t>
    </r>
    <r>
      <rPr>
        <sz val="16"/>
        <rFont val="Times New Roman"/>
        <charset val="134"/>
      </rPr>
      <t xml:space="preserve">
3</t>
    </r>
    <r>
      <rPr>
        <sz val="16"/>
        <rFont val="宋体"/>
        <charset val="134"/>
      </rPr>
      <t>、</t>
    </r>
    <r>
      <rPr>
        <sz val="16"/>
        <rFont val="Times New Roman"/>
        <charset val="134"/>
      </rPr>
      <t>10</t>
    </r>
    <r>
      <rPr>
        <sz val="16"/>
        <rFont val="宋体"/>
        <charset val="134"/>
      </rPr>
      <t>座棚圈前期费及鸡笼设备费，每套设备计划投资</t>
    </r>
    <r>
      <rPr>
        <sz val="16"/>
        <rFont val="Times New Roman"/>
        <charset val="134"/>
      </rPr>
      <t>100</t>
    </r>
    <r>
      <rPr>
        <sz val="16"/>
        <rFont val="宋体"/>
        <charset val="134"/>
      </rPr>
      <t>万元共计</t>
    </r>
    <r>
      <rPr>
        <sz val="16"/>
        <rFont val="Times New Roman"/>
        <charset val="134"/>
      </rPr>
      <t>1000</t>
    </r>
    <r>
      <rPr>
        <sz val="16"/>
        <rFont val="宋体"/>
        <charset val="134"/>
      </rPr>
      <t>万元。</t>
    </r>
    <r>
      <rPr>
        <sz val="16"/>
        <rFont val="Times New Roman"/>
        <charset val="134"/>
      </rPr>
      <t xml:space="preserve">
4</t>
    </r>
    <r>
      <rPr>
        <sz val="16"/>
        <rFont val="宋体"/>
        <charset val="134"/>
      </rPr>
      <t>、前期费</t>
    </r>
    <r>
      <rPr>
        <sz val="16"/>
        <rFont val="Times New Roman"/>
        <charset val="134"/>
      </rPr>
      <t>200</t>
    </r>
    <r>
      <rPr>
        <sz val="16"/>
        <rFont val="宋体"/>
        <charset val="134"/>
      </rPr>
      <t>万元。</t>
    </r>
  </si>
  <si>
    <r>
      <rPr>
        <sz val="16"/>
        <rFont val="宋体"/>
        <charset val="134"/>
      </rPr>
      <t>托尔塔依农场</t>
    </r>
  </si>
  <si>
    <r>
      <rPr>
        <sz val="16"/>
        <rFont val="宋体"/>
        <charset val="134"/>
      </rPr>
      <t>通过该项目的建设，实现养鸡规模化，生产能力大大提高，有效解放农户生产力，推动既有产业效益持续稳定发挥，带动就业</t>
    </r>
    <r>
      <rPr>
        <sz val="16"/>
        <rFont val="Times New Roman"/>
        <charset val="134"/>
      </rPr>
      <t>35-40</t>
    </r>
    <r>
      <rPr>
        <sz val="16"/>
        <rFont val="宋体"/>
        <charset val="134"/>
      </rPr>
      <t>人，新建棚舍</t>
    </r>
    <r>
      <rPr>
        <sz val="16"/>
        <rFont val="Times New Roman"/>
        <charset val="134"/>
      </rPr>
      <t>10</t>
    </r>
    <r>
      <rPr>
        <sz val="16"/>
        <rFont val="宋体"/>
        <charset val="134"/>
      </rPr>
      <t>座、每座单批次养殖</t>
    </r>
    <r>
      <rPr>
        <sz val="16"/>
        <rFont val="Times New Roman"/>
        <charset val="134"/>
      </rPr>
      <t>3.5</t>
    </r>
    <r>
      <rPr>
        <sz val="16"/>
        <rFont val="宋体"/>
        <charset val="134"/>
      </rPr>
      <t>万只、一年能够养殖</t>
    </r>
    <r>
      <rPr>
        <sz val="16"/>
        <rFont val="Times New Roman"/>
        <charset val="134"/>
      </rPr>
      <t>3</t>
    </r>
    <r>
      <rPr>
        <sz val="16"/>
        <rFont val="宋体"/>
        <charset val="134"/>
      </rPr>
      <t>批次，</t>
    </r>
    <r>
      <rPr>
        <sz val="16"/>
        <rFont val="Times New Roman"/>
        <charset val="134"/>
      </rPr>
      <t>10</t>
    </r>
    <r>
      <rPr>
        <sz val="16"/>
        <rFont val="宋体"/>
        <charset val="134"/>
      </rPr>
      <t>座棚圈每年养殖规模达</t>
    </r>
    <r>
      <rPr>
        <sz val="16"/>
        <rFont val="Times New Roman"/>
        <charset val="134"/>
      </rPr>
      <t>105</t>
    </r>
    <r>
      <rPr>
        <sz val="16"/>
        <rFont val="宋体"/>
        <charset val="134"/>
      </rPr>
      <t>万只。成品率达</t>
    </r>
    <r>
      <rPr>
        <sz val="16"/>
        <rFont val="Times New Roman"/>
        <charset val="134"/>
      </rPr>
      <t>90%</t>
    </r>
    <r>
      <rPr>
        <sz val="16"/>
        <rFont val="宋体"/>
        <charset val="134"/>
      </rPr>
      <t>以上，成品鸡规模</t>
    </r>
    <r>
      <rPr>
        <sz val="16"/>
        <rFont val="Times New Roman"/>
        <charset val="134"/>
      </rPr>
      <t>94.5</t>
    </r>
    <r>
      <rPr>
        <sz val="16"/>
        <rFont val="宋体"/>
        <charset val="134"/>
      </rPr>
      <t>万只，每只成品鸡纯收益</t>
    </r>
    <r>
      <rPr>
        <sz val="16"/>
        <rFont val="Times New Roman"/>
        <charset val="134"/>
      </rPr>
      <t>1</t>
    </r>
    <r>
      <rPr>
        <sz val="16"/>
        <rFont val="宋体"/>
        <charset val="134"/>
      </rPr>
      <t>元。</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</si>
  <si>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</si>
  <si>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</si>
  <si>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</si>
  <si>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</si>
  <si>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</si>
  <si>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</si>
  <si>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</si>
  <si>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AKT24-002-17</t>
  </si>
  <si>
    <r>
      <rPr>
        <sz val="16"/>
        <rFont val="宋体"/>
        <charset val="134"/>
      </rPr>
      <t>饲草料库</t>
    </r>
  </si>
  <si>
    <r>
      <rPr>
        <sz val="16"/>
        <rFont val="宋体"/>
        <charset val="134"/>
      </rPr>
      <t>木吉乡昆提别斯村</t>
    </r>
  </si>
  <si>
    <r>
      <rPr>
        <sz val="16"/>
        <rFont val="宋体"/>
        <charset val="134"/>
      </rPr>
      <t>新建昆提别斯村</t>
    </r>
    <r>
      <rPr>
        <sz val="16"/>
        <rFont val="Times New Roman"/>
        <charset val="134"/>
      </rPr>
      <t>400</t>
    </r>
    <r>
      <rPr>
        <sz val="16"/>
        <rFont val="宋体"/>
        <charset val="134"/>
      </rPr>
      <t>平方米饲草料库</t>
    </r>
    <r>
      <rPr>
        <sz val="16"/>
        <rFont val="Times New Roman"/>
        <charset val="134"/>
      </rPr>
      <t>1</t>
    </r>
    <r>
      <rPr>
        <sz val="16"/>
        <rFont val="宋体"/>
        <charset val="134"/>
      </rPr>
      <t>座，每座</t>
    </r>
    <r>
      <rPr>
        <sz val="16"/>
        <rFont val="Times New Roman"/>
        <charset val="134"/>
      </rPr>
      <t>60</t>
    </r>
    <r>
      <rPr>
        <sz val="16"/>
        <rFont val="宋体"/>
        <charset val="134"/>
      </rPr>
      <t>万元，砖混结构、彩钢顶，资产归村集体所有，牧民有偿使用，增加村集体经济收入。</t>
    </r>
  </si>
  <si>
    <r>
      <rPr>
        <sz val="16"/>
        <rFont val="宋体"/>
        <charset val="134"/>
      </rPr>
      <t>木吉乡</t>
    </r>
  </si>
  <si>
    <r>
      <rPr>
        <sz val="16"/>
        <rFont val="宋体"/>
        <charset val="134"/>
      </rPr>
      <t>通过项目实施解决昆提别斯村饲草料储藏的问题，防止养殖户因无饲草料储藏出现的经济损失。</t>
    </r>
  </si>
  <si>
    <r>
      <rPr>
        <sz val="16"/>
        <rFont val="宋体"/>
        <charset val="134"/>
      </rPr>
      <t>项目建成后，昆提别斯村</t>
    </r>
    <r>
      <rPr>
        <sz val="16"/>
        <rFont val="Times New Roman"/>
        <charset val="134"/>
      </rPr>
      <t>10</t>
    </r>
    <r>
      <rPr>
        <sz val="16"/>
        <rFont val="宋体"/>
        <charset val="134"/>
      </rPr>
      <t>户养殖户受益，解决养殖户储藏饲草料不足问题，间接增加养殖户经济收益。</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</si>
  <si>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</si>
  <si>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</si>
  <si>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</si>
  <si>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</si>
  <si>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</si>
  <si>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</si>
  <si>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</si>
  <si>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</si>
  <si>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</si>
  <si>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</si>
  <si>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</si>
  <si>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r>
  </si>
  <si>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</si>
  <si>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</si>
  <si>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</si>
  <si>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</si>
  <si>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</si>
  <si>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</si>
  <si>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t>通过项目实施能消灭牲畜体外的寄生虫和预防疥癣病，起到杀菌消毒的作用，有益于牲畜的生长发育，能够更好地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</si>
  <si>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</si>
  <si>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</si>
  <si>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</si>
  <si>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</si>
  <si>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</si>
  <si>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</si>
  <si>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</si>
  <si>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</si>
  <si>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</si>
  <si>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</si>
  <si>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</si>
  <si>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</si>
  <si>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</si>
  <si>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</si>
  <si>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</si>
  <si>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</si>
  <si>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</si>
  <si>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</si>
  <si>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</si>
  <si>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</si>
  <si>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</si>
  <si>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</si>
  <si>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</si>
  <si>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</si>
  <si>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</si>
  <si>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</si>
  <si>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</si>
  <si>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</si>
  <si>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</si>
  <si>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</si>
  <si>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</si>
  <si>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</si>
  <si>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</si>
  <si>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</si>
  <si>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</si>
  <si>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</si>
  <si>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</si>
  <si>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</si>
  <si>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</si>
  <si>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</si>
  <si>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AKT24-004-2</t>
  </si>
  <si>
    <r>
      <rPr>
        <sz val="16"/>
        <rFont val="宋体"/>
        <charset val="134"/>
      </rPr>
      <t>阿克陶县托尔塔依农场苗圃旅游研学基地提升改造项目</t>
    </r>
  </si>
  <si>
    <r>
      <rPr>
        <sz val="16"/>
        <rFont val="宋体"/>
        <charset val="134"/>
      </rPr>
      <t>乡村旅游</t>
    </r>
  </si>
  <si>
    <r>
      <rPr>
        <sz val="16"/>
        <rFont val="宋体"/>
        <charset val="134"/>
      </rPr>
      <t>托尔塔依农场苗圃</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</si>
  <si>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-7</t>
    </r>
    <r>
      <rPr>
        <sz val="16"/>
        <rFont val="宋体"/>
        <charset val="134"/>
      </rPr>
      <t>月</t>
    </r>
  </si>
  <si>
    <r>
      <rPr>
        <sz val="16"/>
        <rFont val="Times New Roman"/>
        <charset val="134"/>
      </rPr>
      <t>1</t>
    </r>
    <r>
      <rPr>
        <sz val="16"/>
        <rFont val="宋体"/>
        <charset val="134"/>
      </rPr>
      <t>、建设</t>
    </r>
    <r>
      <rPr>
        <sz val="16"/>
        <rFont val="Times New Roman"/>
        <charset val="134"/>
      </rPr>
      <t>37</t>
    </r>
    <r>
      <rPr>
        <sz val="16"/>
        <rFont val="宋体"/>
        <charset val="134"/>
      </rPr>
      <t>亩中草药育苗基地配套喷灌道路硬化及附属工程；</t>
    </r>
    <r>
      <rPr>
        <sz val="16"/>
        <rFont val="Times New Roman"/>
        <charset val="134"/>
      </rPr>
      <t xml:space="preserve">
2</t>
    </r>
    <r>
      <rPr>
        <sz val="16"/>
        <rFont val="宋体"/>
        <charset val="134"/>
      </rPr>
      <t>、建设</t>
    </r>
    <r>
      <rPr>
        <sz val="16"/>
        <rFont val="Times New Roman"/>
        <charset val="134"/>
      </rPr>
      <t>1000</t>
    </r>
    <r>
      <rPr>
        <sz val="16"/>
        <rFont val="宋体"/>
        <charset val="134"/>
      </rPr>
      <t>平方观景台、</t>
    </r>
    <r>
      <rPr>
        <sz val="16"/>
        <rFont val="Times New Roman"/>
        <charset val="134"/>
      </rPr>
      <t>750</t>
    </r>
    <r>
      <rPr>
        <sz val="16"/>
        <rFont val="宋体"/>
        <charset val="134"/>
      </rPr>
      <t>平方垂钓台及附属工程；</t>
    </r>
    <r>
      <rPr>
        <sz val="16"/>
        <rFont val="Times New Roman"/>
        <charset val="134"/>
      </rPr>
      <t xml:space="preserve">
3</t>
    </r>
    <r>
      <rPr>
        <sz val="16"/>
        <rFont val="宋体"/>
        <charset val="134"/>
      </rPr>
      <t>、动植物园路面平整硬化</t>
    </r>
    <r>
      <rPr>
        <sz val="16"/>
        <rFont val="Times New Roman"/>
        <charset val="134"/>
      </rPr>
      <t>850</t>
    </r>
    <r>
      <rPr>
        <sz val="16"/>
        <rFont val="宋体"/>
        <charset val="134"/>
      </rPr>
      <t>平方及附属工程；</t>
    </r>
    <r>
      <rPr>
        <sz val="16"/>
        <rFont val="Times New Roman"/>
        <charset val="134"/>
      </rPr>
      <t xml:space="preserve">
4</t>
    </r>
    <r>
      <rPr>
        <sz val="16"/>
        <rFont val="宋体"/>
        <charset val="134"/>
      </rPr>
      <t>、硬化主干道路</t>
    </r>
    <r>
      <rPr>
        <sz val="16"/>
        <rFont val="Times New Roman"/>
        <charset val="134"/>
      </rPr>
      <t>1.5</t>
    </r>
    <r>
      <rPr>
        <sz val="16"/>
        <rFont val="宋体"/>
        <charset val="134"/>
      </rPr>
      <t>公里。</t>
    </r>
  </si>
  <si>
    <r>
      <rPr>
        <sz val="16"/>
        <rFont val="宋体"/>
        <charset val="134"/>
      </rPr>
      <t>发展壮大乡村旅游产业，增加就业岗位，带动农民增收致富；打造研学、休闲一体化为周边校区提供研学空间，发挥强有力社会效益。</t>
    </r>
  </si>
  <si>
    <r>
      <rPr>
        <sz val="16"/>
        <rFont val="宋体"/>
        <charset val="134"/>
      </rPr>
      <t>依托托尔塔依农场苗圃现有的丰富资源，通过对现有的资源基础进行提升改造，进一步完善各类设施，带动农民群众增收致富，预计可直接带动</t>
    </r>
    <r>
      <rPr>
        <sz val="16"/>
        <rFont val="Times New Roman"/>
        <charset val="134"/>
      </rPr>
      <t>3</t>
    </r>
    <r>
      <rPr>
        <sz val="16"/>
        <rFont val="宋体"/>
        <charset val="134"/>
      </rPr>
      <t>人就业，提升家庭收入。每年可收租金</t>
    </r>
    <r>
      <rPr>
        <sz val="16"/>
        <rFont val="Times New Roman"/>
        <charset val="134"/>
      </rPr>
      <t>5</t>
    </r>
    <r>
      <rPr>
        <sz val="16"/>
        <rFont val="宋体"/>
        <charset val="134"/>
      </rPr>
      <t>万元。</t>
    </r>
  </si>
  <si>
    <t>AKT24-004-3</t>
  </si>
  <si>
    <r>
      <rPr>
        <sz val="16"/>
        <rFont val="宋体"/>
        <charset val="134"/>
      </rPr>
      <t>皮拉勒乡依也勒干村旅游产业发展基地附属工程项目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</si>
  <si>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-10</t>
    </r>
    <r>
      <rPr>
        <sz val="16"/>
        <rFont val="宋体"/>
        <charset val="134"/>
      </rPr>
      <t>月</t>
    </r>
  </si>
  <si>
    <r>
      <rPr>
        <sz val="16"/>
        <rFont val="宋体"/>
        <charset val="134"/>
      </rPr>
      <t>计划新建胡杨庄园停车场一座。</t>
    </r>
    <r>
      <rPr>
        <sz val="16"/>
        <rFont val="Times New Roman"/>
        <charset val="134"/>
      </rPr>
      <t>1.</t>
    </r>
    <r>
      <rPr>
        <sz val="16"/>
        <rFont val="宋体"/>
        <charset val="134"/>
      </rPr>
      <t>修建地上停车场，地面硬化</t>
    </r>
    <r>
      <rPr>
        <sz val="16"/>
        <rFont val="Times New Roman"/>
        <charset val="134"/>
      </rPr>
      <t>20000</t>
    </r>
    <r>
      <rPr>
        <sz val="16"/>
        <rFont val="宋体"/>
        <charset val="134"/>
      </rPr>
      <t>㎡，容量</t>
    </r>
    <r>
      <rPr>
        <sz val="16"/>
        <rFont val="Times New Roman"/>
        <charset val="134"/>
      </rPr>
      <t>240</t>
    </r>
    <r>
      <rPr>
        <sz val="16"/>
        <rFont val="宋体"/>
        <charset val="134"/>
      </rPr>
      <t>个泊位，并配备新能源汽车充电设施</t>
    </r>
    <r>
      <rPr>
        <sz val="16"/>
        <rFont val="Times New Roman"/>
        <charset val="134"/>
      </rPr>
      <t>10</t>
    </r>
    <r>
      <rPr>
        <sz val="16"/>
        <rFont val="宋体"/>
        <charset val="134"/>
      </rPr>
      <t>套，配备遮雨棚，</t>
    </r>
    <r>
      <rPr>
        <sz val="16"/>
        <rFont val="Times New Roman"/>
        <charset val="134"/>
      </rPr>
      <t>125</t>
    </r>
    <r>
      <rPr>
        <sz val="16"/>
        <rFont val="宋体"/>
        <charset val="134"/>
      </rPr>
      <t>千伏变压器以及附属高压电缆设施，计费系统等，投资</t>
    </r>
    <r>
      <rPr>
        <sz val="16"/>
        <rFont val="Times New Roman"/>
        <charset val="134"/>
      </rPr>
      <t>300</t>
    </r>
    <r>
      <rPr>
        <sz val="16"/>
        <rFont val="宋体"/>
        <charset val="134"/>
      </rPr>
      <t>万元；</t>
    </r>
    <r>
      <rPr>
        <sz val="16"/>
        <rFont val="Times New Roman"/>
        <charset val="134"/>
      </rPr>
      <t>2.</t>
    </r>
    <r>
      <rPr>
        <sz val="16"/>
        <rFont val="宋体"/>
        <charset val="134"/>
      </rPr>
      <t>架设围栏</t>
    </r>
    <r>
      <rPr>
        <sz val="16"/>
        <rFont val="Times New Roman"/>
        <charset val="134"/>
      </rPr>
      <t>5000m</t>
    </r>
    <r>
      <rPr>
        <sz val="16"/>
        <rFont val="宋体"/>
        <charset val="134"/>
      </rPr>
      <t>，</t>
    </r>
    <r>
      <rPr>
        <sz val="16"/>
        <rFont val="Times New Roman"/>
        <charset val="134"/>
      </rPr>
      <t>450</t>
    </r>
    <r>
      <rPr>
        <sz val="16"/>
        <rFont val="宋体"/>
        <charset val="134"/>
      </rPr>
      <t>元</t>
    </r>
    <r>
      <rPr>
        <sz val="16"/>
        <rFont val="Times New Roman"/>
        <charset val="134"/>
      </rPr>
      <t>/m</t>
    </r>
    <r>
      <rPr>
        <sz val="16"/>
        <rFont val="宋体"/>
        <charset val="134"/>
      </rPr>
      <t>。总投资</t>
    </r>
    <r>
      <rPr>
        <sz val="16"/>
        <rFont val="Times New Roman"/>
        <charset val="134"/>
      </rPr>
      <t>525</t>
    </r>
    <r>
      <rPr>
        <sz val="16"/>
        <rFont val="宋体"/>
        <charset val="134"/>
      </rPr>
      <t>万元。</t>
    </r>
  </si>
  <si>
    <r>
      <rPr>
        <sz val="16"/>
        <rFont val="宋体"/>
        <charset val="134"/>
      </rPr>
      <t>通过项目实施进一步改善旅游基础条件，发展壮大乡村旅游产业，提高村集体自身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t>
    </r>
  </si>
  <si>
    <r>
      <rPr>
        <sz val="16"/>
        <rFont val="宋体"/>
        <charset val="134"/>
      </rPr>
      <t>做好胡杨庄园的基础设施配套，进一步完善旅游服务功能，提升游客体验感，吸引更多游客，带动周边农户增收增加就业。</t>
    </r>
  </si>
  <si>
    <t>AKT24-004-4</t>
  </si>
  <si>
    <r>
      <rPr>
        <sz val="16"/>
        <rFont val="宋体"/>
        <charset val="134"/>
      </rPr>
      <t>皮拉勒乡依也勒干村旅游基地滑雪场建设项目</t>
    </r>
  </si>
  <si>
    <r>
      <rPr>
        <sz val="16"/>
        <rFont val="宋体"/>
        <charset val="134"/>
      </rPr>
      <t>（</t>
    </r>
    <r>
      <rPr>
        <sz val="16"/>
        <rFont val="Times New Roman"/>
        <charset val="134"/>
      </rPr>
      <t>1</t>
    </r>
    <r>
      <rPr>
        <sz val="16"/>
        <rFont val="宋体"/>
        <charset val="134"/>
      </rPr>
      <t>）毛毯长度</t>
    </r>
    <r>
      <rPr>
        <sz val="16"/>
        <rFont val="Times New Roman"/>
        <charset val="134"/>
      </rPr>
      <t>280</t>
    </r>
    <r>
      <rPr>
        <sz val="16"/>
        <rFont val="宋体"/>
        <charset val="134"/>
      </rPr>
      <t>米</t>
    </r>
    <r>
      <rPr>
        <sz val="16"/>
        <rFont val="Times New Roman"/>
        <charset val="134"/>
      </rPr>
      <t>*3500</t>
    </r>
    <r>
      <rPr>
        <sz val="16"/>
        <rFont val="宋体"/>
        <charset val="134"/>
      </rPr>
      <t>元</t>
    </r>
    <r>
      <rPr>
        <sz val="16"/>
        <rFont val="Times New Roman"/>
        <charset val="134"/>
      </rPr>
      <t>/</t>
    </r>
    <r>
      <rPr>
        <sz val="16"/>
        <rFont val="宋体"/>
        <charset val="134"/>
      </rPr>
      <t>米，计：</t>
    </r>
    <r>
      <rPr>
        <sz val="16"/>
        <rFont val="Times New Roman"/>
        <charset val="134"/>
      </rPr>
      <t>98</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）毛毯砼底座，</t>
    </r>
    <r>
      <rPr>
        <sz val="16"/>
        <rFont val="Times New Roman"/>
        <charset val="134"/>
      </rPr>
      <t>340</t>
    </r>
    <r>
      <rPr>
        <sz val="16"/>
        <rFont val="宋体"/>
        <charset val="134"/>
      </rPr>
      <t>平方</t>
    </r>
    <r>
      <rPr>
        <sz val="16"/>
        <rFont val="Times New Roman"/>
        <charset val="134"/>
      </rPr>
      <t>*85</t>
    </r>
    <r>
      <rPr>
        <sz val="16"/>
        <rFont val="宋体"/>
        <charset val="134"/>
      </rPr>
      <t>元</t>
    </r>
    <r>
      <rPr>
        <sz val="16"/>
        <rFont val="Times New Roman"/>
        <charset val="134"/>
      </rPr>
      <t>/</t>
    </r>
    <r>
      <rPr>
        <sz val="16"/>
        <rFont val="宋体"/>
        <charset val="134"/>
      </rPr>
      <t>平方，计：</t>
    </r>
    <r>
      <rPr>
        <sz val="16"/>
        <rFont val="Times New Roman"/>
        <charset val="134"/>
      </rPr>
      <t>2.89</t>
    </r>
    <r>
      <rPr>
        <sz val="16"/>
        <rFont val="宋体"/>
        <charset val="134"/>
      </rPr>
      <t>万元（</t>
    </r>
    <r>
      <rPr>
        <sz val="16"/>
        <rFont val="Times New Roman"/>
        <charset val="134"/>
      </rPr>
      <t>3</t>
    </r>
    <r>
      <rPr>
        <sz val="16"/>
        <rFont val="宋体"/>
        <charset val="134"/>
      </rPr>
      <t>）造雪机供水管道（</t>
    </r>
    <r>
      <rPr>
        <sz val="16"/>
        <rFont val="Times New Roman"/>
        <charset val="134"/>
      </rPr>
      <t>110</t>
    </r>
    <r>
      <rPr>
        <sz val="16"/>
        <rFont val="宋体"/>
        <charset val="134"/>
      </rPr>
      <t>钢管）</t>
    </r>
    <r>
      <rPr>
        <sz val="16"/>
        <rFont val="Times New Roman"/>
        <charset val="134"/>
      </rPr>
      <t>500</t>
    </r>
    <r>
      <rPr>
        <sz val="16"/>
        <rFont val="宋体"/>
        <charset val="134"/>
      </rPr>
      <t>米</t>
    </r>
    <r>
      <rPr>
        <sz val="16"/>
        <rFont val="Times New Roman"/>
        <charset val="134"/>
      </rPr>
      <t>*120</t>
    </r>
    <r>
      <rPr>
        <sz val="16"/>
        <rFont val="宋体"/>
        <charset val="134"/>
      </rPr>
      <t>元，计：</t>
    </r>
    <r>
      <rPr>
        <sz val="16"/>
        <rFont val="Times New Roman"/>
        <charset val="134"/>
      </rPr>
      <t>6</t>
    </r>
    <r>
      <rPr>
        <sz val="16"/>
        <rFont val="宋体"/>
        <charset val="134"/>
      </rPr>
      <t>万元；（</t>
    </r>
    <r>
      <rPr>
        <sz val="16"/>
        <rFont val="Times New Roman"/>
        <charset val="134"/>
      </rPr>
      <t>4</t>
    </r>
    <r>
      <rPr>
        <sz val="16"/>
        <rFont val="宋体"/>
        <charset val="134"/>
      </rPr>
      <t>）造雪机供水管道检查井</t>
    </r>
    <r>
      <rPr>
        <sz val="16"/>
        <rFont val="Times New Roman"/>
        <charset val="134"/>
      </rPr>
      <t>10</t>
    </r>
    <r>
      <rPr>
        <sz val="16"/>
        <rFont val="宋体"/>
        <charset val="134"/>
      </rPr>
      <t>个</t>
    </r>
    <r>
      <rPr>
        <sz val="16"/>
        <rFont val="Times New Roman"/>
        <charset val="134"/>
      </rPr>
      <t>*1500</t>
    </r>
    <r>
      <rPr>
        <sz val="16"/>
        <rFont val="宋体"/>
        <charset val="134"/>
      </rPr>
      <t>元</t>
    </r>
    <r>
      <rPr>
        <sz val="16"/>
        <rFont val="Times New Roman"/>
        <charset val="134"/>
      </rPr>
      <t>/</t>
    </r>
    <r>
      <rPr>
        <sz val="16"/>
        <rFont val="宋体"/>
        <charset val="134"/>
      </rPr>
      <t>个，计：</t>
    </r>
    <r>
      <rPr>
        <sz val="16"/>
        <rFont val="Times New Roman"/>
        <charset val="134"/>
      </rPr>
      <t>1.5</t>
    </r>
    <r>
      <rPr>
        <sz val="16"/>
        <rFont val="宋体"/>
        <charset val="134"/>
      </rPr>
      <t>万元；（</t>
    </r>
    <r>
      <rPr>
        <sz val="16"/>
        <rFont val="Times New Roman"/>
        <charset val="134"/>
      </rPr>
      <t>5</t>
    </r>
    <r>
      <rPr>
        <sz val="16"/>
        <rFont val="宋体"/>
        <charset val="134"/>
      </rPr>
      <t>）供水系统变频器一套</t>
    </r>
    <r>
      <rPr>
        <sz val="16"/>
        <rFont val="Times New Roman"/>
        <charset val="134"/>
      </rPr>
      <t>8</t>
    </r>
    <r>
      <rPr>
        <sz val="16"/>
        <rFont val="宋体"/>
        <charset val="134"/>
      </rPr>
      <t>万元；（</t>
    </r>
    <r>
      <rPr>
        <sz val="16"/>
        <rFont val="Times New Roman"/>
        <charset val="134"/>
      </rPr>
      <t>6</t>
    </r>
    <r>
      <rPr>
        <sz val="16"/>
        <rFont val="宋体"/>
        <charset val="134"/>
      </rPr>
      <t>）滑雪场修边坡土方工程，</t>
    </r>
    <r>
      <rPr>
        <sz val="16"/>
        <rFont val="Times New Roman"/>
        <charset val="134"/>
      </rPr>
      <t>300000</t>
    </r>
    <r>
      <rPr>
        <sz val="16"/>
        <rFont val="宋体"/>
        <charset val="134"/>
      </rPr>
      <t>方</t>
    </r>
    <r>
      <rPr>
        <sz val="16"/>
        <rFont val="Times New Roman"/>
        <charset val="134"/>
      </rPr>
      <t>*6</t>
    </r>
    <r>
      <rPr>
        <sz val="16"/>
        <rFont val="宋体"/>
        <charset val="134"/>
      </rPr>
      <t>元</t>
    </r>
    <r>
      <rPr>
        <sz val="16"/>
        <rFont val="Times New Roman"/>
        <charset val="134"/>
      </rPr>
      <t>/</t>
    </r>
    <r>
      <rPr>
        <sz val="16"/>
        <rFont val="宋体"/>
        <charset val="134"/>
      </rPr>
      <t>立，计：</t>
    </r>
    <r>
      <rPr>
        <sz val="16"/>
        <rFont val="Times New Roman"/>
        <charset val="134"/>
      </rPr>
      <t>180</t>
    </r>
    <r>
      <rPr>
        <sz val="16"/>
        <rFont val="宋体"/>
        <charset val="134"/>
      </rPr>
      <t>万元；（</t>
    </r>
    <r>
      <rPr>
        <sz val="16"/>
        <rFont val="Times New Roman"/>
        <charset val="134"/>
      </rPr>
      <t>7</t>
    </r>
    <r>
      <rPr>
        <sz val="16"/>
        <rFont val="宋体"/>
        <charset val="134"/>
      </rPr>
      <t>）滑雪场服务大厅（钢结构）</t>
    </r>
    <r>
      <rPr>
        <sz val="16"/>
        <rFont val="Times New Roman"/>
        <charset val="134"/>
      </rPr>
      <t>1300</t>
    </r>
    <r>
      <rPr>
        <sz val="16"/>
        <rFont val="宋体"/>
        <charset val="134"/>
      </rPr>
      <t>平方</t>
    </r>
    <r>
      <rPr>
        <sz val="16"/>
        <rFont val="Times New Roman"/>
        <charset val="134"/>
      </rPr>
      <t>*900</t>
    </r>
    <r>
      <rPr>
        <sz val="16"/>
        <rFont val="宋体"/>
        <charset val="134"/>
      </rPr>
      <t>元</t>
    </r>
    <r>
      <rPr>
        <sz val="16"/>
        <rFont val="Times New Roman"/>
        <charset val="134"/>
      </rPr>
      <t>/</t>
    </r>
    <r>
      <rPr>
        <sz val="16"/>
        <rFont val="宋体"/>
        <charset val="134"/>
      </rPr>
      <t>平方，计：</t>
    </r>
    <r>
      <rPr>
        <sz val="16"/>
        <rFont val="Times New Roman"/>
        <charset val="134"/>
      </rPr>
      <t>117</t>
    </r>
    <r>
      <rPr>
        <sz val="16"/>
        <rFont val="宋体"/>
        <charset val="134"/>
      </rPr>
      <t>万元；（</t>
    </r>
    <r>
      <rPr>
        <sz val="16"/>
        <rFont val="Times New Roman"/>
        <charset val="134"/>
      </rPr>
      <t>8</t>
    </r>
    <r>
      <rPr>
        <sz val="16"/>
        <rFont val="宋体"/>
        <charset val="134"/>
      </rPr>
      <t>）造雪机器和造雪系统</t>
    </r>
    <r>
      <rPr>
        <sz val="16"/>
        <rFont val="Times New Roman"/>
        <charset val="134"/>
      </rPr>
      <t>4</t>
    </r>
    <r>
      <rPr>
        <sz val="16"/>
        <rFont val="宋体"/>
        <charset val="134"/>
      </rPr>
      <t>套，每套</t>
    </r>
    <r>
      <rPr>
        <sz val="16"/>
        <rFont val="Times New Roman"/>
        <charset val="134"/>
      </rPr>
      <t>15</t>
    </r>
    <r>
      <rPr>
        <sz val="16"/>
        <rFont val="宋体"/>
        <charset val="134"/>
      </rPr>
      <t>万元，计：</t>
    </r>
    <r>
      <rPr>
        <sz val="16"/>
        <rFont val="Times New Roman"/>
        <charset val="134"/>
      </rPr>
      <t>60</t>
    </r>
    <r>
      <rPr>
        <sz val="16"/>
        <rFont val="宋体"/>
        <charset val="134"/>
      </rPr>
      <t>万元；（</t>
    </r>
    <r>
      <rPr>
        <sz val="16"/>
        <rFont val="Times New Roman"/>
        <charset val="134"/>
      </rPr>
      <t>9</t>
    </r>
    <r>
      <rPr>
        <sz val="16"/>
        <rFont val="宋体"/>
        <charset val="134"/>
      </rPr>
      <t>）配电系统和电缆一套</t>
    </r>
    <r>
      <rPr>
        <sz val="16"/>
        <rFont val="Times New Roman"/>
        <charset val="134"/>
      </rPr>
      <t>10</t>
    </r>
    <r>
      <rPr>
        <sz val="16"/>
        <rFont val="宋体"/>
        <charset val="134"/>
      </rPr>
      <t>万元。总投资：</t>
    </r>
    <r>
      <rPr>
        <sz val="16"/>
        <rFont val="Times New Roman"/>
        <charset val="134"/>
      </rPr>
      <t>483.39</t>
    </r>
    <r>
      <rPr>
        <sz val="16"/>
        <rFont val="宋体"/>
        <charset val="134"/>
      </rPr>
      <t>万元。</t>
    </r>
  </si>
  <si>
    <t>AKT24-004-5</t>
  </si>
  <si>
    <r>
      <rPr>
        <sz val="16"/>
        <rFont val="宋体"/>
        <charset val="134"/>
      </rPr>
      <t>布伦口乡托卡依村旅游配套设施建设项目</t>
    </r>
  </si>
  <si>
    <r>
      <rPr>
        <sz val="16"/>
        <rFont val="宋体"/>
        <charset val="134"/>
      </rPr>
      <t>布伦口乡托卡依村</t>
    </r>
  </si>
  <si>
    <r>
      <rPr>
        <sz val="16"/>
        <rFont val="宋体"/>
        <charset val="134"/>
      </rPr>
      <t>新建商铺</t>
    </r>
    <r>
      <rPr>
        <sz val="16"/>
        <rFont val="Times New Roman"/>
        <charset val="134"/>
      </rPr>
      <t>300</t>
    </r>
    <r>
      <rPr>
        <sz val="16"/>
        <rFont val="宋体"/>
        <charset val="134"/>
      </rPr>
      <t>平方米，厕所</t>
    </r>
    <r>
      <rPr>
        <sz val="16"/>
        <rFont val="Times New Roman"/>
        <charset val="134"/>
      </rPr>
      <t>60</t>
    </r>
    <r>
      <rPr>
        <sz val="16"/>
        <rFont val="宋体"/>
        <charset val="134"/>
      </rPr>
      <t>平米及附属配套设施等。计划投资</t>
    </r>
    <r>
      <rPr>
        <sz val="16"/>
        <rFont val="Times New Roman"/>
        <charset val="134"/>
      </rPr>
      <t>100</t>
    </r>
    <r>
      <rPr>
        <sz val="16"/>
        <rFont val="宋体"/>
        <charset val="134"/>
      </rPr>
      <t>万元</t>
    </r>
  </si>
  <si>
    <r>
      <rPr>
        <sz val="16"/>
        <rFont val="宋体"/>
        <charset val="134"/>
      </rPr>
      <t>布伦口乡</t>
    </r>
  </si>
  <si>
    <t>光伏电站建设</t>
  </si>
  <si>
    <t>加工流通项目</t>
  </si>
  <si>
    <t>农产品仓储保鲜冷链基础设施建设</t>
  </si>
  <si>
    <t>产地初加工和精深加工</t>
  </si>
  <si>
    <t>市场建设和农村电商物流</t>
  </si>
  <si>
    <t>AKT24-005-2</t>
  </si>
  <si>
    <r>
      <rPr>
        <sz val="16"/>
        <rFont val="宋体"/>
        <charset val="134"/>
      </rPr>
      <t>就业基地建设项目</t>
    </r>
  </si>
  <si>
    <r>
      <rPr>
        <sz val="16"/>
        <rFont val="宋体"/>
        <charset val="134"/>
      </rPr>
      <t>市场建设和农村电商物流</t>
    </r>
  </si>
  <si>
    <r>
      <rPr>
        <sz val="16"/>
        <rFont val="宋体"/>
        <charset val="134"/>
      </rPr>
      <t>玉麦镇英阿依玛克村</t>
    </r>
  </si>
  <si>
    <r>
      <rPr>
        <sz val="16"/>
        <rFont val="宋体"/>
        <charset val="134"/>
      </rPr>
      <t>英阿依玛克村新建</t>
    </r>
    <r>
      <rPr>
        <sz val="16"/>
        <rFont val="Times New Roman"/>
        <charset val="134"/>
      </rPr>
      <t>12</t>
    </r>
    <r>
      <rPr>
        <sz val="16"/>
        <rFont val="宋体"/>
        <charset val="134"/>
      </rPr>
      <t>间门面房，</t>
    </r>
    <r>
      <rPr>
        <sz val="16"/>
        <rFont val="Times New Roman"/>
        <charset val="134"/>
      </rPr>
      <t>2</t>
    </r>
    <r>
      <rPr>
        <sz val="16"/>
        <rFont val="宋体"/>
        <charset val="134"/>
      </rPr>
      <t>层共</t>
    </r>
    <r>
      <rPr>
        <sz val="16"/>
        <rFont val="Times New Roman"/>
        <charset val="134"/>
      </rPr>
      <t>600</t>
    </r>
    <r>
      <rPr>
        <sz val="16"/>
        <rFont val="宋体"/>
        <charset val="134"/>
      </rPr>
      <t>平方米，砖混结构，配套水、电管网设施，计划投资</t>
    </r>
    <r>
      <rPr>
        <sz val="16"/>
        <rFont val="Times New Roman"/>
        <charset val="134"/>
      </rPr>
      <t>170</t>
    </r>
    <r>
      <rPr>
        <sz val="16"/>
        <rFont val="宋体"/>
        <charset val="134"/>
      </rPr>
      <t>万元。资产归村集体所有，收益用于壮大村集体经济。</t>
    </r>
  </si>
  <si>
    <r>
      <rPr>
        <sz val="16"/>
        <rFont val="宋体"/>
        <charset val="134"/>
      </rPr>
      <t>商信局</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</si>
  <si>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8</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</si>
  <si>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</si>
  <si>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AKT24-005-3</t>
  </si>
  <si>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</si>
  <si>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</si>
  <si>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</si>
  <si>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t>品牌打造和展销平台</t>
  </si>
  <si>
    <t>配套基础设施项目</t>
  </si>
  <si>
    <t>小型农田水利设施建设(排碱渠、节水灌溉、防渗渠建设、其它乡村振兴有关的农田水利建设)</t>
  </si>
  <si>
    <t>AKT24-006-1</t>
  </si>
  <si>
    <r>
      <rPr>
        <sz val="16"/>
        <rFont val="宋体"/>
        <charset val="134"/>
      </rPr>
      <t>阿克陶县玉麦镇霍依拉艾日克村防渗渠建设工程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</si>
  <si>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</si>
  <si>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</si>
  <si>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</si>
  <si>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玉麦镇霍依拉艾日克村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</si>
  <si>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</si>
  <si>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改建渠道总长</t>
    </r>
    <r>
      <rPr>
        <sz val="16"/>
        <rFont val="Times New Roman"/>
        <charset val="134"/>
      </rPr>
      <t>2.282km</t>
    </r>
    <r>
      <rPr>
        <sz val="16"/>
        <rFont val="宋体"/>
        <charset val="134"/>
      </rPr>
      <t>，配套渠系建筑物</t>
    </r>
    <r>
      <rPr>
        <sz val="16"/>
        <rFont val="Times New Roman"/>
        <charset val="134"/>
      </rPr>
      <t>22</t>
    </r>
    <r>
      <rPr>
        <sz val="16"/>
        <rFont val="宋体"/>
        <charset val="134"/>
      </rPr>
      <t>座，每座分水闸增加人工水尺（</t>
    </r>
    <r>
      <rPr>
        <sz val="16"/>
        <rFont val="Times New Roman"/>
        <charset val="134"/>
      </rPr>
      <t>1mm</t>
    </r>
    <r>
      <rPr>
        <sz val="16"/>
        <rFont val="宋体"/>
        <charset val="134"/>
      </rPr>
      <t>厚宽度</t>
    </r>
    <r>
      <rPr>
        <sz val="16"/>
        <rFont val="Times New Roman"/>
        <charset val="134"/>
      </rPr>
      <t>20cm</t>
    </r>
    <r>
      <rPr>
        <sz val="16"/>
        <rFont val="宋体"/>
        <charset val="134"/>
      </rPr>
      <t>铁板搪瓷，含布设）其中：</t>
    </r>
    <r>
      <rPr>
        <sz val="16"/>
        <rFont val="Times New Roman"/>
        <charset val="134"/>
      </rPr>
      <t>1#</t>
    </r>
    <r>
      <rPr>
        <sz val="16"/>
        <rFont val="宋体"/>
        <charset val="134"/>
      </rPr>
      <t>梯形渠</t>
    </r>
    <r>
      <rPr>
        <sz val="16"/>
        <rFont val="Times New Roman"/>
        <charset val="134"/>
      </rPr>
      <t>700m</t>
    </r>
    <r>
      <rPr>
        <sz val="16"/>
        <rFont val="宋体"/>
        <charset val="134"/>
      </rPr>
      <t>，</t>
    </r>
    <r>
      <rPr>
        <sz val="16"/>
        <rFont val="Times New Roman"/>
        <charset val="134"/>
      </rPr>
      <t>2#</t>
    </r>
    <r>
      <rPr>
        <sz val="16"/>
        <rFont val="宋体"/>
        <charset val="134"/>
      </rPr>
      <t>梯形渠</t>
    </r>
    <r>
      <rPr>
        <sz val="16"/>
        <rFont val="Times New Roman"/>
        <charset val="134"/>
      </rPr>
      <t>1.582m</t>
    </r>
    <r>
      <rPr>
        <sz val="16"/>
        <rFont val="宋体"/>
        <charset val="134"/>
      </rPr>
      <t>，节制分水闸</t>
    </r>
    <r>
      <rPr>
        <sz val="16"/>
        <rFont val="Times New Roman"/>
        <charset val="134"/>
      </rPr>
      <t>9</t>
    </r>
    <r>
      <rPr>
        <sz val="16"/>
        <rFont val="宋体"/>
        <charset val="134"/>
      </rPr>
      <t>座、人工水尺</t>
    </r>
    <r>
      <rPr>
        <sz val="16"/>
        <rFont val="Times New Roman"/>
        <charset val="134"/>
      </rPr>
      <t>9</t>
    </r>
    <r>
      <rPr>
        <sz val="16"/>
        <rFont val="宋体"/>
        <charset val="134"/>
      </rPr>
      <t>座、测水桥</t>
    </r>
    <r>
      <rPr>
        <sz val="16"/>
        <rFont val="Times New Roman"/>
        <charset val="134"/>
      </rPr>
      <t>2</t>
    </r>
    <r>
      <rPr>
        <sz val="16"/>
        <rFont val="宋体"/>
        <charset val="134"/>
      </rPr>
      <t>座、汇水口</t>
    </r>
    <r>
      <rPr>
        <sz val="16"/>
        <rFont val="Times New Roman"/>
        <charset val="134"/>
      </rPr>
      <t>2</t>
    </r>
    <r>
      <rPr>
        <sz val="16"/>
        <rFont val="宋体"/>
        <charset val="134"/>
      </rPr>
      <t>座、农桥</t>
    </r>
    <r>
      <rPr>
        <sz val="16"/>
        <rFont val="Times New Roman"/>
        <charset val="134"/>
      </rPr>
      <t>13</t>
    </r>
    <r>
      <rPr>
        <sz val="16"/>
        <rFont val="宋体"/>
        <charset val="134"/>
      </rPr>
      <t>座，防渗改建利用原有渠道，</t>
    </r>
    <r>
      <rPr>
        <sz val="16"/>
        <rFont val="Times New Roman"/>
        <charset val="134"/>
      </rPr>
      <t>2#</t>
    </r>
    <r>
      <rPr>
        <sz val="16"/>
        <rFont val="宋体"/>
        <charset val="134"/>
      </rPr>
      <t>渠道采用预制矩形渠断面，</t>
    </r>
    <r>
      <rPr>
        <sz val="16"/>
        <rFont val="Times New Roman"/>
        <charset val="134"/>
      </rPr>
      <t>1#</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10cm</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厚现浇砼板结构，</t>
    </r>
    <r>
      <rPr>
        <sz val="16"/>
        <rFont val="Times New Roman"/>
        <charset val="134"/>
      </rPr>
      <t>1</t>
    </r>
    <r>
      <rPr>
        <sz val="16"/>
        <rFont val="宋体"/>
        <charset val="134"/>
      </rPr>
      <t>号渠道设计流量</t>
    </r>
    <r>
      <rPr>
        <sz val="16"/>
        <rFont val="Times New Roman"/>
        <charset val="134"/>
      </rPr>
      <t>1.0m³/s</t>
    </r>
    <r>
      <rPr>
        <sz val="16"/>
        <rFont val="宋体"/>
        <charset val="134"/>
      </rPr>
      <t>，</t>
    </r>
    <r>
      <rPr>
        <sz val="16"/>
        <rFont val="Times New Roman"/>
        <charset val="134"/>
      </rPr>
      <t>2</t>
    </r>
    <r>
      <rPr>
        <sz val="16"/>
        <rFont val="宋体"/>
        <charset val="134"/>
      </rPr>
      <t>号渠设计流量</t>
    </r>
    <r>
      <rPr>
        <sz val="16"/>
        <rFont val="Times New Roman"/>
        <charset val="134"/>
      </rPr>
      <t>1.0m³/s</t>
    </r>
    <r>
      <rPr>
        <sz val="16"/>
        <rFont val="宋体"/>
        <charset val="134"/>
      </rPr>
      <t>。</t>
    </r>
  </si>
  <si>
    <r>
      <rPr>
        <sz val="16"/>
        <rFont val="宋体"/>
        <charset val="134"/>
      </rPr>
      <t>水利局</t>
    </r>
  </si>
  <si>
    <r>
      <rPr>
        <sz val="16"/>
        <rFont val="宋体"/>
        <charset val="134"/>
      </rPr>
      <t>项目完成后，提高改善灌溉面积</t>
    </r>
    <r>
      <rPr>
        <sz val="16"/>
        <rFont val="Times New Roman"/>
        <charset val="134"/>
      </rPr>
      <t>6063.12</t>
    </r>
    <r>
      <rPr>
        <sz val="16"/>
        <rFont val="宋体"/>
        <charset val="134"/>
      </rPr>
      <t>亩，提高渠道灌溉水利用系数，有效推动单签农业发展生产。</t>
    </r>
  </si>
  <si>
    <r>
      <rPr>
        <sz val="16"/>
        <rFont val="宋体"/>
        <charset val="134"/>
      </rPr>
      <t>提高水的利用率，改善灌溉条件，节水减水费，增加收入。</t>
    </r>
  </si>
  <si>
    <t>AKT24-006-3</t>
  </si>
  <si>
    <r>
      <rPr>
        <sz val="16"/>
        <rFont val="宋体"/>
        <charset val="134"/>
      </rPr>
      <t>克州阿克陶县奥依塔克镇皮拉勒村防渗渠建设工程</t>
    </r>
  </si>
  <si>
    <r>
      <rPr>
        <sz val="16"/>
        <rFont val="宋体"/>
        <charset val="134"/>
      </rPr>
      <t>奥依塔克镇皮拉勒村</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</si>
  <si>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</si>
  <si>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</si>
  <si>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</si>
  <si>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</si>
  <si>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</si>
  <si>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</si>
  <si>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</si>
  <si>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发改委</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</si>
  <si>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</si>
  <si>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</si>
  <si>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</si>
  <si>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</si>
  <si>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</si>
  <si>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</si>
  <si>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</si>
  <si>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</si>
  <si>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AKT24-006-8</t>
  </si>
  <si>
    <r>
      <rPr>
        <sz val="16"/>
        <rFont val="宋体"/>
        <charset val="134"/>
      </rPr>
      <t>皮拉勒乡乌尊拉村</t>
    </r>
    <r>
      <rPr>
        <sz val="16"/>
        <rFont val="Times New Roman"/>
        <charset val="134"/>
      </rPr>
      <t>-</t>
    </r>
    <r>
      <rPr>
        <sz val="16"/>
        <rFont val="宋体"/>
        <charset val="134"/>
      </rPr>
      <t>托格其村支渠改建工程</t>
    </r>
  </si>
  <si>
    <r>
      <rPr>
        <sz val="16"/>
        <rFont val="宋体"/>
        <charset val="134"/>
      </rPr>
      <t>皮拉勒乡乌尊拉村</t>
    </r>
    <r>
      <rPr>
        <sz val="16"/>
        <rFont val="Times New Roman"/>
        <charset val="134"/>
      </rPr>
      <t>-</t>
    </r>
    <r>
      <rPr>
        <sz val="16"/>
        <rFont val="宋体"/>
        <charset val="134"/>
      </rPr>
      <t>托格其村</t>
    </r>
  </si>
  <si>
    <r>
      <rPr>
        <sz val="16"/>
        <rFont val="宋体"/>
        <charset val="134"/>
      </rPr>
      <t>阿克陶县皮拉勒乡乌拉祖村</t>
    </r>
    <r>
      <rPr>
        <sz val="16"/>
        <rFont val="Times New Roman"/>
        <charset val="134"/>
      </rPr>
      <t>-</t>
    </r>
    <r>
      <rPr>
        <sz val="16"/>
        <rFont val="宋体"/>
        <charset val="134"/>
      </rPr>
      <t>托格其村支渠建设工程改建渠道两条，总长</t>
    </r>
    <r>
      <rPr>
        <sz val="16"/>
        <rFont val="Times New Roman"/>
        <charset val="134"/>
      </rPr>
      <t>1.754km</t>
    </r>
    <r>
      <rPr>
        <sz val="16"/>
        <rFont val="宋体"/>
        <charset val="134"/>
      </rPr>
      <t>，其中托格其村支渠长</t>
    </r>
    <r>
      <rPr>
        <sz val="16"/>
        <rFont val="Times New Roman"/>
        <charset val="134"/>
      </rPr>
      <t xml:space="preserve"> 0.427km</t>
    </r>
    <r>
      <rPr>
        <sz val="16"/>
        <rFont val="宋体"/>
        <charset val="134"/>
      </rPr>
      <t>，配套建筑物为分水闸一座，</t>
    </r>
    <r>
      <rPr>
        <sz val="16"/>
        <rFont val="Times New Roman"/>
        <charset val="134"/>
      </rPr>
      <t>3</t>
    </r>
    <r>
      <rPr>
        <sz val="16"/>
        <rFont val="宋体"/>
        <charset val="134"/>
      </rPr>
      <t>套测桥及水尺设施。乌拉祖村支渠长</t>
    </r>
    <r>
      <rPr>
        <sz val="16"/>
        <rFont val="Times New Roman"/>
        <charset val="134"/>
      </rPr>
      <t xml:space="preserve"> 1.327km</t>
    </r>
    <r>
      <rPr>
        <sz val="16"/>
        <rFont val="宋体"/>
        <charset val="134"/>
      </rPr>
      <t>。防渗改建利用原有渠道，渠道断面为梯形断面，内边坡坡比</t>
    </r>
    <r>
      <rPr>
        <sz val="16"/>
        <rFont val="Times New Roman"/>
        <charset val="134"/>
      </rPr>
      <t xml:space="preserve"> 1:1.5</t>
    </r>
    <r>
      <rPr>
        <sz val="16"/>
        <rFont val="宋体"/>
        <charset val="134"/>
      </rPr>
      <t>，渠道边坡、底板采用</t>
    </r>
    <r>
      <rPr>
        <sz val="16"/>
        <rFont val="Times New Roman"/>
        <charset val="134"/>
      </rPr>
      <t xml:space="preserve"> 8cmC25F150W6 </t>
    </r>
    <r>
      <rPr>
        <sz val="16"/>
        <rFont val="宋体"/>
        <charset val="134"/>
      </rPr>
      <t>厚现浇砼板结构。</t>
    </r>
  </si>
  <si>
    <r>
      <rPr>
        <sz val="16"/>
        <rFont val="宋体"/>
        <charset val="134"/>
      </rPr>
      <t>本项目实施后，提高改善灌溉面积</t>
    </r>
    <r>
      <rPr>
        <sz val="16"/>
        <rFont val="Times New Roman"/>
        <charset val="134"/>
      </rPr>
      <t>1.6</t>
    </r>
    <r>
      <rPr>
        <sz val="16"/>
        <rFont val="宋体"/>
        <charset val="134"/>
      </rPr>
      <t>万亩，提高渠道灌溉水利用系数，有效推动单签农业发展生产。</t>
    </r>
  </si>
  <si>
    <t>AKT24-006-9</t>
  </si>
  <si>
    <r>
      <rPr>
        <sz val="16"/>
        <rFont val="宋体"/>
        <charset val="134"/>
      </rPr>
      <t>阿克陶县巴仁乡库尔干村支渠改建项目</t>
    </r>
  </si>
  <si>
    <r>
      <rPr>
        <sz val="16"/>
        <rFont val="宋体"/>
        <charset val="134"/>
      </rPr>
      <t>巴仁乡库尔干村</t>
    </r>
  </si>
  <si>
    <r>
      <rPr>
        <sz val="16"/>
        <rFont val="宋体"/>
        <charset val="134"/>
      </rPr>
      <t>改建渠道两条，其中一条支渠长</t>
    </r>
    <r>
      <rPr>
        <sz val="16"/>
        <rFont val="Times New Roman"/>
        <charset val="134"/>
      </rPr>
      <t xml:space="preserve"> 4.04km</t>
    </r>
    <r>
      <rPr>
        <sz val="16"/>
        <rFont val="宋体"/>
        <charset val="134"/>
      </rPr>
      <t>，配套建筑物</t>
    </r>
    <r>
      <rPr>
        <sz val="16"/>
        <rFont val="Times New Roman"/>
        <charset val="134"/>
      </rPr>
      <t xml:space="preserve"> 36 </t>
    </r>
    <r>
      <rPr>
        <sz val="16"/>
        <rFont val="宋体"/>
        <charset val="134"/>
      </rPr>
      <t>座，其中盖板涵</t>
    </r>
    <r>
      <rPr>
        <sz val="16"/>
        <rFont val="Times New Roman"/>
        <charset val="134"/>
      </rPr>
      <t xml:space="preserve"> 11 </t>
    </r>
    <r>
      <rPr>
        <sz val="16"/>
        <rFont val="宋体"/>
        <charset val="134"/>
      </rPr>
      <t>座，新建节制分水闸</t>
    </r>
    <r>
      <rPr>
        <sz val="16"/>
        <rFont val="Times New Roman"/>
        <charset val="134"/>
      </rPr>
      <t xml:space="preserve"> 11 </t>
    </r>
    <r>
      <rPr>
        <sz val="16"/>
        <rFont val="宋体"/>
        <charset val="134"/>
      </rPr>
      <t>座，改建节制分水闸</t>
    </r>
    <r>
      <rPr>
        <sz val="16"/>
        <rFont val="Times New Roman"/>
        <charset val="134"/>
      </rPr>
      <t xml:space="preserve"> 2 </t>
    </r>
    <r>
      <rPr>
        <sz val="16"/>
        <rFont val="宋体"/>
        <charset val="134"/>
      </rPr>
      <t>座，测桥及水尺</t>
    </r>
    <r>
      <rPr>
        <sz val="16"/>
        <rFont val="Times New Roman"/>
        <charset val="134"/>
      </rPr>
      <t xml:space="preserve">12 </t>
    </r>
    <r>
      <rPr>
        <sz val="16"/>
        <rFont val="宋体"/>
        <charset val="134"/>
      </rPr>
      <t>座。另一条斗渠长</t>
    </r>
    <r>
      <rPr>
        <sz val="16"/>
        <rFont val="Times New Roman"/>
        <charset val="134"/>
      </rPr>
      <t xml:space="preserve"> 200m</t>
    </r>
    <r>
      <rPr>
        <sz val="16"/>
        <rFont val="宋体"/>
        <charset val="134"/>
      </rPr>
      <t>，配套建筑物</t>
    </r>
    <r>
      <rPr>
        <sz val="16"/>
        <rFont val="Times New Roman"/>
        <charset val="134"/>
      </rPr>
      <t xml:space="preserve"> 3 </t>
    </r>
    <r>
      <rPr>
        <sz val="16"/>
        <rFont val="宋体"/>
        <charset val="134"/>
      </rPr>
      <t>座，其中盖板涵</t>
    </r>
    <r>
      <rPr>
        <sz val="16"/>
        <rFont val="Times New Roman"/>
        <charset val="134"/>
      </rPr>
      <t xml:space="preserve"> 1 </t>
    </r>
    <r>
      <rPr>
        <sz val="16"/>
        <rFont val="宋体"/>
        <charset val="134"/>
      </rPr>
      <t>座，节制分水闸</t>
    </r>
    <r>
      <rPr>
        <sz val="16"/>
        <rFont val="Times New Roman"/>
        <charset val="134"/>
      </rPr>
      <t xml:space="preserve"> 2</t>
    </r>
    <r>
      <rPr>
        <sz val="16"/>
        <rFont val="宋体"/>
        <charset val="134"/>
      </rPr>
      <t>座，设计流量为</t>
    </r>
    <r>
      <rPr>
        <sz val="16"/>
        <rFont val="Times New Roman"/>
        <charset val="134"/>
      </rPr>
      <t>1.05m³/s</t>
    </r>
    <r>
      <rPr>
        <sz val="16"/>
        <rFont val="宋体"/>
        <charset val="134"/>
      </rPr>
      <t>，加大流量</t>
    </r>
    <r>
      <rPr>
        <sz val="16"/>
        <rFont val="Times New Roman"/>
        <charset val="134"/>
      </rPr>
      <t>1.3m³/s</t>
    </r>
    <r>
      <rPr>
        <sz val="16"/>
        <rFont val="宋体"/>
        <charset val="134"/>
      </rPr>
      <t>。</t>
    </r>
  </si>
  <si>
    <r>
      <rPr>
        <sz val="16"/>
        <rFont val="宋体"/>
        <charset val="134"/>
      </rPr>
      <t>本项目实施后，提高改善灌溉面积</t>
    </r>
    <r>
      <rPr>
        <sz val="16"/>
        <rFont val="Times New Roman"/>
        <charset val="134"/>
      </rPr>
      <t>0.45</t>
    </r>
    <r>
      <rPr>
        <sz val="16"/>
        <rFont val="宋体"/>
        <charset val="134"/>
      </rPr>
      <t>万亩，提高渠道灌溉水利用系数，有效推动单签农业发展生产。</t>
    </r>
  </si>
  <si>
    <t>AKT24-006-10</t>
  </si>
  <si>
    <r>
      <rPr>
        <sz val="16"/>
        <rFont val="宋体"/>
        <charset val="134"/>
      </rPr>
      <t>阿克陶县玉麦镇加依铁热克村防渗渠建设工程</t>
    </r>
  </si>
  <si>
    <r>
      <rPr>
        <sz val="16"/>
        <rFont val="宋体"/>
        <charset val="134"/>
      </rPr>
      <t>阿克陶县玉麦乡加依热克村（</t>
    </r>
    <r>
      <rPr>
        <sz val="16"/>
        <rFont val="Times New Roman"/>
        <charset val="134"/>
      </rPr>
      <t xml:space="preserve">6 </t>
    </r>
    <r>
      <rPr>
        <sz val="16"/>
        <rFont val="宋体"/>
        <charset val="134"/>
      </rPr>
      <t>小队）防渗渠建设项目改建渠道总长</t>
    </r>
    <r>
      <rPr>
        <sz val="16"/>
        <rFont val="Times New Roman"/>
        <charset val="134"/>
      </rPr>
      <t xml:space="preserve"> 2.87km</t>
    </r>
    <r>
      <rPr>
        <sz val="16"/>
        <rFont val="宋体"/>
        <charset val="134"/>
      </rPr>
      <t>，配套渠系建筑物</t>
    </r>
    <r>
      <rPr>
        <sz val="16"/>
        <rFont val="Times New Roman"/>
        <charset val="134"/>
      </rPr>
      <t xml:space="preserve"> 107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t>
    </r>
    <r>
      <rPr>
        <sz val="16"/>
        <rFont val="宋体"/>
        <charset val="134"/>
      </rPr>
      <t>矩形渠</t>
    </r>
    <r>
      <rPr>
        <sz val="16"/>
        <rFont val="Times New Roman"/>
        <charset val="134"/>
      </rPr>
      <t xml:space="preserve"> 250.4m</t>
    </r>
    <r>
      <rPr>
        <sz val="16"/>
        <rFont val="宋体"/>
        <charset val="134"/>
      </rPr>
      <t>，</t>
    </r>
    <r>
      <rPr>
        <sz val="16"/>
        <rFont val="Times New Roman"/>
        <charset val="134"/>
      </rPr>
      <t>2#</t>
    </r>
    <r>
      <rPr>
        <sz val="16"/>
        <rFont val="宋体"/>
        <charset val="134"/>
      </rPr>
      <t>梯形渠</t>
    </r>
    <r>
      <rPr>
        <sz val="16"/>
        <rFont val="Times New Roman"/>
        <charset val="134"/>
      </rPr>
      <t xml:space="preserve"> 60.6m</t>
    </r>
    <r>
      <rPr>
        <sz val="16"/>
        <rFont val="宋体"/>
        <charset val="134"/>
      </rPr>
      <t>，</t>
    </r>
    <r>
      <rPr>
        <sz val="16"/>
        <rFont val="Times New Roman"/>
        <charset val="134"/>
      </rPr>
      <t xml:space="preserve">3#U </t>
    </r>
    <r>
      <rPr>
        <sz val="16"/>
        <rFont val="宋体"/>
        <charset val="134"/>
      </rPr>
      <t>形渠</t>
    </r>
    <r>
      <rPr>
        <sz val="16"/>
        <rFont val="Times New Roman"/>
        <charset val="134"/>
      </rPr>
      <t xml:space="preserve"> 776m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1781m</t>
    </r>
    <r>
      <rPr>
        <sz val="16"/>
        <rFont val="宋体"/>
        <charset val="134"/>
      </rPr>
      <t>，节制分水闸</t>
    </r>
    <r>
      <rPr>
        <sz val="16"/>
        <rFont val="Times New Roman"/>
        <charset val="134"/>
      </rPr>
      <t xml:space="preserve"> 16</t>
    </r>
    <r>
      <rPr>
        <sz val="16"/>
        <rFont val="宋体"/>
        <charset val="134"/>
      </rPr>
      <t>座、农桥</t>
    </r>
    <r>
      <rPr>
        <sz val="16"/>
        <rFont val="Times New Roman"/>
        <charset val="134"/>
      </rPr>
      <t xml:space="preserve"> 91 </t>
    </r>
    <r>
      <rPr>
        <sz val="16"/>
        <rFont val="宋体"/>
        <charset val="134"/>
      </rPr>
      <t>座（其中</t>
    </r>
    <r>
      <rPr>
        <sz val="16"/>
        <rFont val="Times New Roman"/>
        <charset val="134"/>
      </rPr>
      <t xml:space="preserve"> 89 </t>
    </r>
    <r>
      <rPr>
        <sz val="16"/>
        <rFont val="宋体"/>
        <charset val="134"/>
      </rPr>
      <t>座涵管桥），新建盖板</t>
    </r>
    <r>
      <rPr>
        <sz val="16"/>
        <rFont val="Times New Roman"/>
        <charset val="134"/>
      </rPr>
      <t xml:space="preserve"> 490m</t>
    </r>
    <r>
      <rPr>
        <sz val="16"/>
        <rFont val="宋体"/>
        <charset val="134"/>
      </rPr>
      <t>。防渗改建利用原有渠道，</t>
    </r>
    <r>
      <rPr>
        <sz val="16"/>
        <rFont val="Times New Roman"/>
        <charset val="134"/>
      </rPr>
      <t>1#</t>
    </r>
    <r>
      <rPr>
        <sz val="16"/>
        <rFont val="宋体"/>
        <charset val="134"/>
      </rPr>
      <t>渠道断面为矩形断面，为分离式挡墙结构；</t>
    </r>
    <r>
      <rPr>
        <sz val="16"/>
        <rFont val="Times New Roman"/>
        <charset val="134"/>
      </rPr>
      <t>2#</t>
    </r>
    <r>
      <rPr>
        <sz val="16"/>
        <rFont val="宋体"/>
        <charset val="134"/>
      </rPr>
      <t>渠道采用梯形断面，内边坡采用</t>
    </r>
    <r>
      <rPr>
        <sz val="16"/>
        <rFont val="Times New Roman"/>
        <charset val="134"/>
      </rPr>
      <t xml:space="preserve"> 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 xml:space="preserve"> 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厚预制砼。阿克陶县玉麦乡加依热克村（</t>
    </r>
    <r>
      <rPr>
        <sz val="16"/>
        <rFont val="Times New Roman"/>
        <charset val="134"/>
      </rPr>
      <t>1</t>
    </r>
    <r>
      <rPr>
        <sz val="16"/>
        <rFont val="宋体"/>
        <charset val="134"/>
      </rPr>
      <t>、</t>
    </r>
    <r>
      <rPr>
        <sz val="16"/>
        <rFont val="Times New Roman"/>
        <charset val="134"/>
      </rPr>
      <t xml:space="preserve">5 </t>
    </r>
    <r>
      <rPr>
        <sz val="16"/>
        <rFont val="宋体"/>
        <charset val="134"/>
      </rPr>
      <t>小队）防渗渠建设项目改建渠道总长</t>
    </r>
    <r>
      <rPr>
        <sz val="16"/>
        <rFont val="Times New Roman"/>
        <charset val="134"/>
      </rPr>
      <t>3.570km</t>
    </r>
    <r>
      <rPr>
        <sz val="16"/>
        <rFont val="宋体"/>
        <charset val="134"/>
      </rPr>
      <t>，配套渠系建筑物</t>
    </r>
    <r>
      <rPr>
        <sz val="16"/>
        <rFont val="Times New Roman"/>
        <charset val="134"/>
      </rPr>
      <t xml:space="preserve"> 46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1#U</t>
    </r>
    <r>
      <rPr>
        <sz val="16"/>
        <rFont val="宋体"/>
        <charset val="134"/>
      </rPr>
      <t>形渠</t>
    </r>
    <r>
      <rPr>
        <sz val="16"/>
        <rFont val="Times New Roman"/>
        <charset val="134"/>
      </rPr>
      <t xml:space="preserve"> 1050m</t>
    </r>
    <r>
      <rPr>
        <sz val="16"/>
        <rFont val="宋体"/>
        <charset val="134"/>
      </rPr>
      <t>，</t>
    </r>
    <r>
      <rPr>
        <sz val="16"/>
        <rFont val="Times New Roman"/>
        <charset val="134"/>
      </rPr>
      <t xml:space="preserve">2#U </t>
    </r>
    <r>
      <rPr>
        <sz val="16"/>
        <rFont val="宋体"/>
        <charset val="134"/>
      </rPr>
      <t>形渠</t>
    </r>
    <r>
      <rPr>
        <sz val="16"/>
        <rFont val="Times New Roman"/>
        <charset val="134"/>
      </rPr>
      <t xml:space="preserve"> 201.1m</t>
    </r>
    <r>
      <rPr>
        <sz val="16"/>
        <rFont val="宋体"/>
        <charset val="134"/>
      </rPr>
      <t>，</t>
    </r>
    <r>
      <rPr>
        <sz val="16"/>
        <rFont val="Times New Roman"/>
        <charset val="134"/>
      </rPr>
      <t xml:space="preserve">3#U </t>
    </r>
    <r>
      <rPr>
        <sz val="16"/>
        <rFont val="宋体"/>
        <charset val="134"/>
      </rPr>
      <t>形渠</t>
    </r>
    <r>
      <rPr>
        <sz val="16"/>
        <rFont val="Times New Roman"/>
        <charset val="134"/>
      </rPr>
      <t>254.8m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249.2m</t>
    </r>
    <r>
      <rPr>
        <sz val="16"/>
        <rFont val="宋体"/>
        <charset val="134"/>
      </rPr>
      <t>，</t>
    </r>
    <r>
      <rPr>
        <sz val="16"/>
        <rFont val="Times New Roman"/>
        <charset val="134"/>
      </rPr>
      <t>5#</t>
    </r>
    <r>
      <rPr>
        <sz val="16"/>
        <rFont val="宋体"/>
        <charset val="134"/>
      </rPr>
      <t>梯形渠</t>
    </r>
    <r>
      <rPr>
        <sz val="16"/>
        <rFont val="Times New Roman"/>
        <charset val="134"/>
      </rPr>
      <t xml:space="preserve"> 167.7m</t>
    </r>
    <r>
      <rPr>
        <sz val="16"/>
        <rFont val="宋体"/>
        <charset val="134"/>
      </rPr>
      <t>，</t>
    </r>
    <r>
      <rPr>
        <sz val="16"/>
        <rFont val="Times New Roman"/>
        <charset val="134"/>
      </rPr>
      <t>6#</t>
    </r>
    <r>
      <rPr>
        <sz val="16"/>
        <rFont val="宋体"/>
        <charset val="134"/>
      </rPr>
      <t>梯形渠</t>
    </r>
    <r>
      <rPr>
        <sz val="16"/>
        <rFont val="Times New Roman"/>
        <charset val="134"/>
      </rPr>
      <t xml:space="preserve"> 477m</t>
    </r>
    <r>
      <rPr>
        <sz val="16"/>
        <rFont val="宋体"/>
        <charset val="134"/>
      </rPr>
      <t>，</t>
    </r>
    <r>
      <rPr>
        <sz val="16"/>
        <rFont val="Times New Roman"/>
        <charset val="134"/>
      </rPr>
      <t>7#</t>
    </r>
    <r>
      <rPr>
        <sz val="16"/>
        <rFont val="宋体"/>
        <charset val="134"/>
      </rPr>
      <t>梯形渠</t>
    </r>
    <r>
      <rPr>
        <sz val="16"/>
        <rFont val="Times New Roman"/>
        <charset val="134"/>
      </rPr>
      <t xml:space="preserve"> 1170m</t>
    </r>
    <r>
      <rPr>
        <sz val="16"/>
        <rFont val="宋体"/>
        <charset val="134"/>
      </rPr>
      <t>，节制分水闸</t>
    </r>
    <r>
      <rPr>
        <sz val="16"/>
        <rFont val="Times New Roman"/>
        <charset val="134"/>
      </rPr>
      <t xml:space="preserve"> 25 </t>
    </r>
    <r>
      <rPr>
        <sz val="16"/>
        <rFont val="宋体"/>
        <charset val="134"/>
      </rPr>
      <t>座、农桥</t>
    </r>
    <r>
      <rPr>
        <sz val="16"/>
        <rFont val="Times New Roman"/>
        <charset val="134"/>
      </rPr>
      <t xml:space="preserve"> 21 </t>
    </r>
    <r>
      <rPr>
        <sz val="16"/>
        <rFont val="宋体"/>
        <charset val="134"/>
      </rPr>
      <t>座（其中</t>
    </r>
    <r>
      <rPr>
        <sz val="16"/>
        <rFont val="Times New Roman"/>
        <charset val="134"/>
      </rPr>
      <t xml:space="preserve"> 5 </t>
    </r>
    <r>
      <rPr>
        <sz val="16"/>
        <rFont val="宋体"/>
        <charset val="134"/>
      </rPr>
      <t>座涵管桥）。防渗改建利用原有渠道，</t>
    </r>
    <r>
      <rPr>
        <sz val="16"/>
        <rFont val="Times New Roman"/>
        <charset val="134"/>
      </rPr>
      <t>1#</t>
    </r>
    <r>
      <rPr>
        <sz val="16"/>
        <rFont val="宋体"/>
        <charset val="134"/>
      </rPr>
      <t>、</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 </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厚预制砼结构；</t>
    </r>
    <r>
      <rPr>
        <sz val="16"/>
        <rFont val="Times New Roman"/>
        <charset val="134"/>
      </rPr>
      <t>5#</t>
    </r>
    <r>
      <rPr>
        <sz val="16"/>
        <rFont val="宋体"/>
        <charset val="134"/>
      </rPr>
      <t>、</t>
    </r>
    <r>
      <rPr>
        <sz val="16"/>
        <rFont val="Times New Roman"/>
        <charset val="134"/>
      </rPr>
      <t>6#</t>
    </r>
    <r>
      <rPr>
        <sz val="16"/>
        <rFont val="宋体"/>
        <charset val="134"/>
      </rPr>
      <t>、</t>
    </r>
    <r>
      <rPr>
        <sz val="16"/>
        <rFont val="Times New Roman"/>
        <charset val="134"/>
      </rPr>
      <t>7#</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</si>
  <si>
    <r>
      <rPr>
        <sz val="16"/>
        <rFont val="宋体"/>
        <charset val="134"/>
      </rPr>
      <t>本项目实施后，提高改善灌溉面积</t>
    </r>
    <r>
      <rPr>
        <sz val="16"/>
        <rFont val="Times New Roman"/>
        <charset val="134"/>
      </rPr>
      <t>2.1</t>
    </r>
    <r>
      <rPr>
        <sz val="16"/>
        <rFont val="宋体"/>
        <charset val="134"/>
      </rPr>
      <t>万亩，提高渠道灌溉水利用系数，有效推动单签农业发展生产。</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</si>
  <si>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</si>
  <si>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</si>
  <si>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</si>
  <si>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</si>
  <si>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同乡村振兴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</si>
  <si>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</si>
  <si>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AKT24-006-11</t>
  </si>
  <si>
    <r>
      <rPr>
        <sz val="16"/>
        <rFont val="宋体"/>
        <charset val="134"/>
      </rPr>
      <t>加马铁热克乡渠道防渗改建工程</t>
    </r>
  </si>
  <si>
    <r>
      <rPr>
        <sz val="16"/>
        <rFont val="宋体"/>
        <charset val="134"/>
      </rPr>
      <t>加马铁热克乡赛克孜艾日克村</t>
    </r>
  </si>
  <si>
    <r>
      <rPr>
        <sz val="16"/>
        <rFont val="宋体"/>
        <charset val="134"/>
      </rPr>
      <t>赛克自艾日克村水渠改造共计</t>
    </r>
    <r>
      <rPr>
        <sz val="16"/>
        <rFont val="Times New Roman"/>
        <charset val="134"/>
      </rPr>
      <t>15.15</t>
    </r>
    <r>
      <rPr>
        <sz val="16"/>
        <rFont val="宋体"/>
        <charset val="134"/>
      </rPr>
      <t>公里，其中</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小队公用水渠改造</t>
    </r>
    <r>
      <rPr>
        <sz val="16"/>
        <rFont val="Times New Roman"/>
        <charset val="134"/>
      </rPr>
      <t>4.6</t>
    </r>
    <r>
      <rPr>
        <sz val="16"/>
        <rFont val="宋体"/>
        <charset val="134"/>
      </rPr>
      <t>公里，水流量</t>
    </r>
    <r>
      <rPr>
        <sz val="16"/>
        <rFont val="Times New Roman"/>
        <charset val="134"/>
      </rPr>
      <t>1.5m³/s</t>
    </r>
    <r>
      <rPr>
        <sz val="16"/>
        <rFont val="宋体"/>
        <charset val="134"/>
      </rPr>
      <t>，</t>
    </r>
    <r>
      <rPr>
        <sz val="16"/>
        <rFont val="Times New Roman"/>
        <charset val="134"/>
      </rPr>
      <t>1</t>
    </r>
    <r>
      <rPr>
        <sz val="16"/>
        <rFont val="宋体"/>
        <charset val="134"/>
      </rPr>
      <t>、</t>
    </r>
    <r>
      <rPr>
        <sz val="16"/>
        <rFont val="Times New Roman"/>
        <charset val="134"/>
      </rPr>
      <t>2</t>
    </r>
    <r>
      <rPr>
        <sz val="16"/>
        <rFont val="宋体"/>
        <charset val="134"/>
      </rPr>
      <t>小队共用水渠改造</t>
    </r>
    <r>
      <rPr>
        <sz val="16"/>
        <rFont val="Times New Roman"/>
        <charset val="134"/>
      </rPr>
      <t>1</t>
    </r>
    <r>
      <rPr>
        <sz val="16"/>
        <rFont val="宋体"/>
        <charset val="134"/>
      </rPr>
      <t>公里，水流量</t>
    </r>
    <r>
      <rPr>
        <sz val="16"/>
        <rFont val="Times New Roman"/>
        <charset val="134"/>
      </rPr>
      <t>0.3m³/s,6</t>
    </r>
    <r>
      <rPr>
        <sz val="16"/>
        <rFont val="宋体"/>
        <charset val="134"/>
      </rPr>
      <t>、</t>
    </r>
    <r>
      <rPr>
        <sz val="16"/>
        <rFont val="Times New Roman"/>
        <charset val="134"/>
      </rPr>
      <t>7</t>
    </r>
    <r>
      <rPr>
        <sz val="16"/>
        <rFont val="宋体"/>
        <charset val="134"/>
      </rPr>
      <t>、</t>
    </r>
    <r>
      <rPr>
        <sz val="16"/>
        <rFont val="Times New Roman"/>
        <charset val="134"/>
      </rPr>
      <t>8</t>
    </r>
    <r>
      <rPr>
        <sz val="16"/>
        <rFont val="宋体"/>
        <charset val="134"/>
      </rPr>
      <t>小队共用水渠改造</t>
    </r>
    <r>
      <rPr>
        <sz val="16"/>
        <rFont val="Times New Roman"/>
        <charset val="134"/>
      </rPr>
      <t>2.7</t>
    </r>
    <r>
      <rPr>
        <sz val="16"/>
        <rFont val="宋体"/>
        <charset val="134"/>
      </rPr>
      <t>公里，</t>
    </r>
    <r>
      <rPr>
        <sz val="16"/>
        <rFont val="Times New Roman"/>
        <charset val="134"/>
      </rPr>
      <t>0.5m³/s</t>
    </r>
    <r>
      <rPr>
        <sz val="16"/>
        <rFont val="宋体"/>
        <charset val="134"/>
      </rPr>
      <t>，</t>
    </r>
    <r>
      <rPr>
        <sz val="16"/>
        <rFont val="Times New Roman"/>
        <charset val="134"/>
      </rPr>
      <t>2</t>
    </r>
    <r>
      <rPr>
        <sz val="16"/>
        <rFont val="宋体"/>
        <charset val="134"/>
      </rPr>
      <t>小队单用水渠改造</t>
    </r>
    <r>
      <rPr>
        <sz val="16"/>
        <rFont val="Times New Roman"/>
        <charset val="134"/>
      </rPr>
      <t>3</t>
    </r>
    <r>
      <rPr>
        <sz val="16"/>
        <rFont val="宋体"/>
        <charset val="134"/>
      </rPr>
      <t>公里，水流量</t>
    </r>
    <r>
      <rPr>
        <sz val="16"/>
        <rFont val="Times New Roman"/>
        <charset val="134"/>
      </rPr>
      <t>0.3m³/s</t>
    </r>
    <r>
      <rPr>
        <sz val="16"/>
        <rFont val="宋体"/>
        <charset val="134"/>
      </rPr>
      <t>，</t>
    </r>
    <r>
      <rPr>
        <sz val="16"/>
        <rFont val="Times New Roman"/>
        <charset val="134"/>
      </rPr>
      <t>4</t>
    </r>
    <r>
      <rPr>
        <sz val="16"/>
        <rFont val="宋体"/>
        <charset val="134"/>
      </rPr>
      <t>、</t>
    </r>
    <r>
      <rPr>
        <sz val="16"/>
        <rFont val="Times New Roman"/>
        <charset val="134"/>
      </rPr>
      <t>5</t>
    </r>
    <r>
      <rPr>
        <sz val="16"/>
        <rFont val="宋体"/>
        <charset val="134"/>
      </rPr>
      <t>、</t>
    </r>
    <r>
      <rPr>
        <sz val="16"/>
        <rFont val="Times New Roman"/>
        <charset val="134"/>
      </rPr>
      <t>7</t>
    </r>
    <r>
      <rPr>
        <sz val="16"/>
        <rFont val="宋体"/>
        <charset val="134"/>
      </rPr>
      <t>小队单用水渠改造</t>
    </r>
    <r>
      <rPr>
        <sz val="16"/>
        <rFont val="Times New Roman"/>
        <charset val="134"/>
      </rPr>
      <t>0.45</t>
    </r>
    <r>
      <rPr>
        <sz val="16"/>
        <rFont val="宋体"/>
        <charset val="134"/>
      </rPr>
      <t>公里</t>
    </r>
    <r>
      <rPr>
        <sz val="16"/>
        <rFont val="Times New Roman"/>
        <charset val="134"/>
      </rPr>
      <t>/</t>
    </r>
    <r>
      <rPr>
        <sz val="16"/>
        <rFont val="宋体"/>
        <charset val="134"/>
      </rPr>
      <t>小队，水流量</t>
    </r>
    <r>
      <rPr>
        <sz val="16"/>
        <rFont val="Times New Roman"/>
        <charset val="134"/>
      </rPr>
      <t>0.3m³/s</t>
    </r>
    <r>
      <rPr>
        <sz val="16"/>
        <rFont val="宋体"/>
        <charset val="134"/>
      </rPr>
      <t>，灌溉土地共计</t>
    </r>
    <r>
      <rPr>
        <sz val="16"/>
        <rFont val="Times New Roman"/>
        <charset val="134"/>
      </rPr>
      <t>8650</t>
    </r>
    <r>
      <rPr>
        <sz val="16"/>
        <rFont val="宋体"/>
        <charset val="134"/>
      </rPr>
      <t>亩，受益户</t>
    </r>
    <r>
      <rPr>
        <sz val="16"/>
        <rFont val="Times New Roman"/>
        <charset val="134"/>
      </rPr>
      <t>530</t>
    </r>
    <r>
      <rPr>
        <sz val="16"/>
        <rFont val="宋体"/>
        <charset val="134"/>
      </rPr>
      <t>户，</t>
    </r>
    <r>
      <rPr>
        <sz val="16"/>
        <rFont val="Times New Roman"/>
        <charset val="134"/>
      </rPr>
      <t>2292</t>
    </r>
    <r>
      <rPr>
        <sz val="16"/>
        <rFont val="宋体"/>
        <charset val="134"/>
      </rPr>
      <t>人。</t>
    </r>
  </si>
  <si>
    <r>
      <rPr>
        <sz val="16"/>
        <rFont val="宋体"/>
        <charset val="134"/>
      </rPr>
      <t>通过防渗渠项目的实施，使农村土地灌溉设施得到了完善，农田耕作条件得到了改善，可大幅提高农业抗御自然灾害的能力，减少水土流失，对渠道进行防渗节水提高灌溉水的利用率和土地产出率</t>
    </r>
    <r>
      <rPr>
        <sz val="16"/>
        <rFont val="Times New Roman"/>
        <charset val="134"/>
      </rPr>
      <t>,</t>
    </r>
    <r>
      <rPr>
        <sz val="16"/>
        <rFont val="宋体"/>
        <charset val="134"/>
      </rPr>
      <t>有助于水资源的可持续利用和农业生产的可持续发展，扩大了生产规模。</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</si>
  <si>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</si>
  <si>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</si>
  <si>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</si>
  <si>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</si>
  <si>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</si>
  <si>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</si>
  <si>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AKT24-006-13</t>
  </si>
  <si>
    <r>
      <rPr>
        <sz val="16"/>
        <rFont val="宋体"/>
        <charset val="134"/>
      </rPr>
      <t>阿克陶县白山湖调节池工程</t>
    </r>
  </si>
  <si>
    <r>
      <rPr>
        <sz val="16"/>
        <rFont val="宋体"/>
        <charset val="134"/>
      </rPr>
      <t>丝路佳苑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</si>
  <si>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-2025</t>
    </r>
    <r>
      <rPr>
        <sz val="16"/>
        <rFont val="宋体"/>
        <charset val="134"/>
      </rPr>
      <t>年</t>
    </r>
    <r>
      <rPr>
        <sz val="16"/>
        <rFont val="Times New Roman"/>
        <charset val="134"/>
      </rPr>
      <t>11</t>
    </r>
    <r>
      <rPr>
        <sz val="16"/>
        <rFont val="宋体"/>
        <charset val="134"/>
      </rPr>
      <t>月</t>
    </r>
  </si>
  <si>
    <r>
      <rPr>
        <sz val="16"/>
        <rFont val="宋体"/>
        <charset val="134"/>
      </rPr>
      <t>新建扬水泵站、引水渠、供水、放空建筑物，池容量</t>
    </r>
    <r>
      <rPr>
        <sz val="16"/>
        <rFont val="Times New Roman"/>
        <charset val="134"/>
      </rPr>
      <t>251</t>
    </r>
    <r>
      <rPr>
        <sz val="16"/>
        <rFont val="宋体"/>
        <charset val="134"/>
      </rPr>
      <t>万立方米及配套建筑物</t>
    </r>
  </si>
  <si>
    <r>
      <rPr>
        <sz val="16"/>
        <rFont val="宋体"/>
        <charset val="134"/>
      </rPr>
      <t>通过调节池的实施，使农村土地灌溉设施得到了完善，农田耕作条件得到了改善，可大幅提高农业抗御自然灾害的能力，减少水土流失，提高灌溉水的利用率和土地产出率</t>
    </r>
    <r>
      <rPr>
        <sz val="16"/>
        <rFont val="Times New Roman"/>
        <charset val="134"/>
      </rPr>
      <t>,</t>
    </r>
    <r>
      <rPr>
        <sz val="16"/>
        <rFont val="宋体"/>
        <charset val="134"/>
      </rPr>
      <t>有助于水资源的可持续利用和农业生产的可持续发展，扩大了生产规模。</t>
    </r>
  </si>
  <si>
    <t>AKT24-006-14</t>
  </si>
  <si>
    <r>
      <rPr>
        <sz val="16"/>
        <rFont val="宋体"/>
        <charset val="134"/>
      </rPr>
      <t>阿克陶县英尔沉沙调节池工程</t>
    </r>
  </si>
  <si>
    <r>
      <rPr>
        <sz val="16"/>
        <rFont val="宋体"/>
        <charset val="134"/>
      </rPr>
      <t>皮拉勒乡依也勒干</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</si>
  <si>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-2025</t>
    </r>
    <r>
      <rPr>
        <sz val="16"/>
        <rFont val="宋体"/>
        <charset val="134"/>
      </rPr>
      <t>年</t>
    </r>
    <r>
      <rPr>
        <sz val="16"/>
        <rFont val="Times New Roman"/>
        <charset val="134"/>
      </rPr>
      <t>5</t>
    </r>
    <r>
      <rPr>
        <sz val="16"/>
        <rFont val="宋体"/>
        <charset val="134"/>
      </rPr>
      <t>月</t>
    </r>
  </si>
  <si>
    <r>
      <rPr>
        <sz val="16"/>
        <rFont val="宋体"/>
        <charset val="134"/>
      </rPr>
      <t>新建沉沙调节池总库容</t>
    </r>
    <r>
      <rPr>
        <sz val="16"/>
        <rFont val="Times New Roman"/>
        <charset val="134"/>
      </rPr>
      <t>58.7</t>
    </r>
    <r>
      <rPr>
        <sz val="16"/>
        <rFont val="宋体"/>
        <charset val="134"/>
      </rPr>
      <t>万</t>
    </r>
    <r>
      <rPr>
        <sz val="16"/>
        <rFont val="Times New Roman"/>
        <charset val="134"/>
      </rPr>
      <t>m³</t>
    </r>
    <r>
      <rPr>
        <sz val="16"/>
        <rFont val="宋体"/>
        <charset val="134"/>
      </rPr>
      <t>，灌溉面积</t>
    </r>
    <r>
      <rPr>
        <sz val="16"/>
        <rFont val="Times New Roman"/>
        <charset val="134"/>
      </rPr>
      <t>2.14</t>
    </r>
    <r>
      <rPr>
        <sz val="16"/>
        <rFont val="宋体"/>
        <charset val="134"/>
      </rPr>
      <t>万亩，年供水量</t>
    </r>
    <r>
      <rPr>
        <sz val="16"/>
        <rFont val="Times New Roman"/>
        <charset val="134"/>
      </rPr>
      <t xml:space="preserve"> 1703.4</t>
    </r>
    <r>
      <rPr>
        <sz val="16"/>
        <rFont val="宋体"/>
        <charset val="134"/>
      </rPr>
      <t>万</t>
    </r>
    <r>
      <rPr>
        <sz val="16"/>
        <rFont val="Times New Roman"/>
        <charset val="134"/>
      </rPr>
      <t>m³</t>
    </r>
    <r>
      <rPr>
        <sz val="16"/>
        <rFont val="宋体"/>
        <charset val="134"/>
      </rPr>
      <t>。</t>
    </r>
  </si>
  <si>
    <t>AKT24-006-15</t>
  </si>
  <si>
    <r>
      <rPr>
        <sz val="16"/>
        <rFont val="宋体"/>
        <charset val="134"/>
      </rPr>
      <t>阿克陶县农业产业园调节水池工程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</si>
  <si>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-2026</t>
    </r>
    <r>
      <rPr>
        <sz val="16"/>
        <rFont val="宋体"/>
        <charset val="134"/>
      </rPr>
      <t>年</t>
    </r>
    <r>
      <rPr>
        <sz val="16"/>
        <rFont val="Times New Roman"/>
        <charset val="134"/>
      </rPr>
      <t>4</t>
    </r>
    <r>
      <rPr>
        <sz val="16"/>
        <rFont val="宋体"/>
        <charset val="134"/>
      </rPr>
      <t>月</t>
    </r>
  </si>
  <si>
    <r>
      <rPr>
        <sz val="16"/>
        <rFont val="宋体"/>
        <charset val="134"/>
      </rPr>
      <t>新建调节水池库容</t>
    </r>
    <r>
      <rPr>
        <sz val="16"/>
        <rFont val="Times New Roman"/>
        <charset val="134"/>
      </rPr>
      <t>600</t>
    </r>
    <r>
      <rPr>
        <sz val="16"/>
        <rFont val="宋体"/>
        <charset val="134"/>
      </rPr>
      <t>万立方米</t>
    </r>
  </si>
  <si>
    <t>AKT24-006-16</t>
  </si>
  <si>
    <r>
      <rPr>
        <sz val="16"/>
        <rFont val="宋体"/>
        <charset val="134"/>
      </rPr>
      <t>阿克陶县玉麦康克仁调节水池工程</t>
    </r>
  </si>
  <si>
    <t>AKT24-006-17</t>
  </si>
  <si>
    <r>
      <rPr>
        <sz val="16"/>
        <rFont val="宋体"/>
        <charset val="134"/>
      </rPr>
      <t>阿克陶县宏耕调节池工程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</si>
  <si>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-2025</t>
    </r>
    <r>
      <rPr>
        <sz val="16"/>
        <rFont val="宋体"/>
        <charset val="134"/>
      </rPr>
      <t>年</t>
    </r>
    <r>
      <rPr>
        <sz val="16"/>
        <rFont val="Times New Roman"/>
        <charset val="134"/>
      </rPr>
      <t>10</t>
    </r>
    <r>
      <rPr>
        <sz val="16"/>
        <rFont val="宋体"/>
        <charset val="134"/>
      </rPr>
      <t>月</t>
    </r>
  </si>
  <si>
    <r>
      <rPr>
        <sz val="16"/>
        <rFont val="宋体"/>
        <charset val="134"/>
      </rPr>
      <t>新建调节水池库容约</t>
    </r>
    <r>
      <rPr>
        <sz val="16"/>
        <rFont val="Times New Roman"/>
        <charset val="134"/>
      </rPr>
      <t>500</t>
    </r>
    <r>
      <rPr>
        <sz val="16"/>
        <rFont val="宋体"/>
        <charset val="134"/>
      </rPr>
      <t>万立方米</t>
    </r>
  </si>
  <si>
    <t>AKT24-006-18</t>
  </si>
  <si>
    <r>
      <rPr>
        <sz val="16"/>
        <rFont val="宋体"/>
        <charset val="134"/>
      </rPr>
      <t>阿克陶县工业园区引调水建设项目</t>
    </r>
  </si>
  <si>
    <r>
      <rPr>
        <sz val="16"/>
        <rFont val="宋体"/>
        <charset val="134"/>
      </rPr>
      <t>奥依塔格镇</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</si>
  <si>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</si>
  <si>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新建</t>
    </r>
    <r>
      <rPr>
        <sz val="16"/>
        <rFont val="Times New Roman"/>
        <charset val="134"/>
      </rPr>
      <t>DN600</t>
    </r>
    <r>
      <rPr>
        <sz val="16"/>
        <rFont val="宋体"/>
        <charset val="134"/>
      </rPr>
      <t>引水管道</t>
    </r>
    <r>
      <rPr>
        <sz val="16"/>
        <rFont val="Times New Roman"/>
        <charset val="134"/>
      </rPr>
      <t>13000</t>
    </r>
    <r>
      <rPr>
        <sz val="16"/>
        <rFont val="宋体"/>
        <charset val="134"/>
      </rPr>
      <t>米，</t>
    </r>
    <r>
      <rPr>
        <sz val="16"/>
        <rFont val="Times New Roman"/>
        <charset val="134"/>
      </rPr>
      <t>5000</t>
    </r>
    <r>
      <rPr>
        <sz val="16"/>
        <rFont val="宋体"/>
        <charset val="134"/>
      </rPr>
      <t>立方米蓄水池</t>
    </r>
    <r>
      <rPr>
        <sz val="16"/>
        <rFont val="Times New Roman"/>
        <charset val="134"/>
      </rPr>
      <t>1</t>
    </r>
    <r>
      <rPr>
        <sz val="16"/>
        <rFont val="宋体"/>
        <charset val="134"/>
      </rPr>
      <t>座，</t>
    </r>
    <r>
      <rPr>
        <sz val="16"/>
        <rFont val="Times New Roman"/>
        <charset val="134"/>
      </rPr>
      <t>DN1000</t>
    </r>
    <r>
      <rPr>
        <sz val="16"/>
        <rFont val="宋体"/>
        <charset val="134"/>
      </rPr>
      <t>渗水管</t>
    </r>
    <r>
      <rPr>
        <sz val="16"/>
        <rFont val="Times New Roman"/>
        <charset val="134"/>
      </rPr>
      <t>200</t>
    </r>
    <r>
      <rPr>
        <sz val="16"/>
        <rFont val="宋体"/>
        <charset val="134"/>
      </rPr>
      <t>米及其他配套设施。</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</si>
  <si>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</si>
  <si>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</si>
  <si>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</si>
  <si>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</si>
  <si>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</si>
  <si>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阿克陶县气象局</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</si>
  <si>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</si>
  <si>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</si>
  <si>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</si>
  <si>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</si>
  <si>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</si>
  <si>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</si>
  <si>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</si>
  <si>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</si>
  <si>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</si>
  <si>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</si>
  <si>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</si>
  <si>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</si>
  <si>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</si>
  <si>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</si>
  <si>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</si>
  <si>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</si>
  <si>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</si>
  <si>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</si>
  <si>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</si>
  <si>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</si>
  <si>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</si>
  <si>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</si>
  <si>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</si>
  <si>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</si>
  <si>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</si>
  <si>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</si>
  <si>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</si>
  <si>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</si>
  <si>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</si>
  <si>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</si>
  <si>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</si>
  <si>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</si>
  <si>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</si>
  <si>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</si>
  <si>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</si>
  <si>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</si>
  <si>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</si>
  <si>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</si>
  <si>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</si>
  <si>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</si>
  <si>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</si>
  <si>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</si>
  <si>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</si>
  <si>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</si>
  <si>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</si>
  <si>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</si>
  <si>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</si>
  <si>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</si>
  <si>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</si>
  <si>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</si>
  <si>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</si>
  <si>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</si>
  <si>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</si>
  <si>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</si>
  <si>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</si>
  <si>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</si>
  <si>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</si>
  <si>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</si>
  <si>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</si>
  <si>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</si>
  <si>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</si>
  <si>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</si>
  <si>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</si>
  <si>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</si>
  <si>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</si>
  <si>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</si>
  <si>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</si>
  <si>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</si>
  <si>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</si>
  <si>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</si>
  <si>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</si>
  <si>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</si>
  <si>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</si>
  <si>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</si>
  <si>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</si>
  <si>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</si>
  <si>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</si>
  <si>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</si>
  <si>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</si>
  <si>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</si>
  <si>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</si>
  <si>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</si>
  <si>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</si>
  <si>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</si>
  <si>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</si>
  <si>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</si>
  <si>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</si>
  <si>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</si>
  <si>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</si>
  <si>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</si>
  <si>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</si>
  <si>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</si>
  <si>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</si>
  <si>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</si>
  <si>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</si>
  <si>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</si>
  <si>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</si>
  <si>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</si>
  <si>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</si>
  <si>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</si>
  <si>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</si>
  <si>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</si>
  <si>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</si>
  <si>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</si>
  <si>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</si>
  <si>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</si>
  <si>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</si>
  <si>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</si>
  <si>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</si>
  <si>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</si>
  <si>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</si>
  <si>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</si>
  <si>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</si>
  <si>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</si>
  <si>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</si>
  <si>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</si>
  <si>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</si>
  <si>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</si>
  <si>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</si>
  <si>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</si>
  <si>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</si>
  <si>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</si>
  <si>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</si>
  <si>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</si>
  <si>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</si>
  <si>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</si>
  <si>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</si>
  <si>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</si>
  <si>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</si>
  <si>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</si>
  <si>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</si>
  <si>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</si>
  <si>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</si>
  <si>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</si>
  <si>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</si>
  <si>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</si>
  <si>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</si>
  <si>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</si>
  <si>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</si>
  <si>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</si>
  <si>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</si>
  <si>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</si>
  <si>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</si>
  <si>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</si>
  <si>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AKT24-007-39</t>
  </si>
  <si>
    <r>
      <rPr>
        <sz val="16"/>
        <rFont val="宋体"/>
        <charset val="134"/>
      </rPr>
      <t>皮拉勒乡村级道路建设项目</t>
    </r>
  </si>
  <si>
    <r>
      <rPr>
        <sz val="16"/>
        <rFont val="宋体"/>
        <charset val="134"/>
      </rPr>
      <t>皮拉勒乡霍伊拉阿勒迪村、皮拉勒村、乌尊拉村、依克其来村、依也勒干村、阿克提其村、托格其村</t>
    </r>
  </si>
  <si>
    <r>
      <rPr>
        <sz val="16"/>
        <rFont val="宋体"/>
        <charset val="134"/>
      </rPr>
      <t>项目总投资</t>
    </r>
    <r>
      <rPr>
        <sz val="16"/>
        <rFont val="Times New Roman"/>
        <charset val="134"/>
      </rPr>
      <t>1800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30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</si>
  <si>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≥30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</si>
  <si>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切实改变阿克陶县皮拉勒乡</t>
    </r>
    <r>
      <rPr>
        <sz val="16"/>
        <rFont val="Times New Roman"/>
        <charset val="134"/>
      </rPr>
      <t>8</t>
    </r>
    <r>
      <rPr>
        <sz val="16"/>
        <rFont val="宋体"/>
        <charset val="134"/>
      </rPr>
      <t>个村共</t>
    </r>
    <r>
      <rPr>
        <sz val="16"/>
        <rFont val="Times New Roman"/>
        <charset val="134"/>
      </rPr>
      <t>5265</t>
    </r>
    <r>
      <rPr>
        <sz val="16"/>
        <rFont val="宋体"/>
        <charset val="134"/>
      </rPr>
      <t>户</t>
    </r>
    <r>
      <rPr>
        <sz val="16"/>
        <rFont val="Times New Roman"/>
        <charset val="134"/>
      </rPr>
      <t>22663</t>
    </r>
    <r>
      <rPr>
        <sz val="16"/>
        <rFont val="宋体"/>
        <charset val="134"/>
      </rPr>
      <t>名群众，其中脱贫户</t>
    </r>
    <r>
      <rPr>
        <sz val="16"/>
        <rFont val="Times New Roman"/>
        <charset val="134"/>
      </rPr>
      <t>4892</t>
    </r>
    <r>
      <rPr>
        <sz val="16"/>
        <rFont val="宋体"/>
        <charset val="134"/>
      </rPr>
      <t>户</t>
    </r>
    <r>
      <rPr>
        <sz val="16"/>
        <rFont val="Times New Roman"/>
        <charset val="134"/>
      </rPr>
      <t>18926</t>
    </r>
    <r>
      <rPr>
        <sz val="16"/>
        <rFont val="宋体"/>
        <charset val="134"/>
      </rPr>
      <t>人出行难人，落后的交通运输状况，加快开发建设、改善出行条件，助力乡村生态振兴，建设美丽乡村。</t>
    </r>
  </si>
  <si>
    <t>AKT24-007-40</t>
  </si>
  <si>
    <r>
      <rPr>
        <sz val="16"/>
        <rFont val="宋体"/>
        <charset val="134"/>
      </rPr>
      <t>玉麦镇村级道路建设项目</t>
    </r>
  </si>
  <si>
    <r>
      <rPr>
        <sz val="16"/>
        <rFont val="宋体"/>
        <charset val="134"/>
      </rPr>
      <t>玉麦镇恰格尔村、库尼萨克村、库尔巴格村、尤喀克霍伊拉村、库尼萨克村</t>
    </r>
  </si>
  <si>
    <r>
      <rPr>
        <sz val="16"/>
        <rFont val="宋体"/>
        <charset val="134"/>
      </rPr>
      <t>项目总投资</t>
    </r>
    <r>
      <rPr>
        <sz val="16"/>
        <rFont val="Times New Roman"/>
        <charset val="134"/>
      </rPr>
      <t>600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10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</si>
  <si>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≥10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</si>
  <si>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切实改变阿克陶县玉麦镇</t>
    </r>
    <r>
      <rPr>
        <sz val="16"/>
        <rFont val="Times New Roman"/>
        <charset val="134"/>
      </rPr>
      <t>4</t>
    </r>
    <r>
      <rPr>
        <sz val="16"/>
        <rFont val="宋体"/>
        <charset val="134"/>
      </rPr>
      <t>个村</t>
    </r>
    <r>
      <rPr>
        <sz val="16"/>
        <rFont val="Times New Roman"/>
        <charset val="134"/>
      </rPr>
      <t>2365</t>
    </r>
    <r>
      <rPr>
        <sz val="16"/>
        <rFont val="宋体"/>
        <charset val="134"/>
      </rPr>
      <t>户</t>
    </r>
    <r>
      <rPr>
        <sz val="16"/>
        <rFont val="Times New Roman"/>
        <charset val="134"/>
      </rPr>
      <t>8213</t>
    </r>
    <r>
      <rPr>
        <sz val="16"/>
        <rFont val="宋体"/>
        <charset val="134"/>
      </rPr>
      <t>人，其中脱贫户</t>
    </r>
    <r>
      <rPr>
        <sz val="16"/>
        <rFont val="Times New Roman"/>
        <charset val="134"/>
      </rPr>
      <t>1139</t>
    </r>
    <r>
      <rPr>
        <sz val="16"/>
        <rFont val="宋体"/>
        <charset val="134"/>
      </rPr>
      <t>户</t>
    </r>
    <r>
      <rPr>
        <sz val="16"/>
        <rFont val="Times New Roman"/>
        <charset val="134"/>
      </rPr>
      <t>4640</t>
    </r>
    <r>
      <rPr>
        <sz val="16"/>
        <rFont val="宋体"/>
        <charset val="134"/>
      </rPr>
      <t>人共</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</si>
  <si>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AKT24-007-41</t>
  </si>
  <si>
    <r>
      <rPr>
        <sz val="16"/>
        <rFont val="宋体"/>
        <charset val="134"/>
      </rPr>
      <t>加马铁热克乡村级道路建设项目</t>
    </r>
  </si>
  <si>
    <r>
      <rPr>
        <sz val="16"/>
        <rFont val="宋体"/>
        <charset val="134"/>
      </rPr>
      <t>加马铁热克乡赛克孜艾日克村、巴格拉村</t>
    </r>
  </si>
  <si>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8.65</t>
    </r>
    <r>
      <rPr>
        <sz val="16"/>
        <rFont val="宋体"/>
        <charset val="134"/>
      </rPr>
      <t>公里</t>
    </r>
    <r>
      <rPr>
        <sz val="16"/>
        <rFont val="Times New Roman"/>
        <charset val="134"/>
      </rPr>
      <t>,</t>
    </r>
    <r>
      <rPr>
        <sz val="16"/>
        <rFont val="宋体"/>
        <charset val="134"/>
      </rPr>
      <t>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</si>
  <si>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≥8.65</t>
    </r>
    <r>
      <rPr>
        <sz val="16"/>
        <rFont val="宋体"/>
        <charset val="134"/>
      </rPr>
      <t>公里，建筑工程费用</t>
    </r>
    <r>
      <rPr>
        <sz val="16"/>
        <rFont val="Times New Roman"/>
        <charset val="134"/>
      </rPr>
      <t>≤52</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</si>
  <si>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切实改变阿克陶县加马铁热克乡</t>
    </r>
    <r>
      <rPr>
        <sz val="16"/>
        <rFont val="Times New Roman"/>
        <charset val="134"/>
      </rPr>
      <t>4</t>
    </r>
    <r>
      <rPr>
        <sz val="16"/>
        <rFont val="宋体"/>
        <charset val="134"/>
      </rPr>
      <t>个村</t>
    </r>
    <r>
      <rPr>
        <sz val="16"/>
        <rFont val="Times New Roman"/>
        <charset val="134"/>
      </rPr>
      <t>281</t>
    </r>
    <r>
      <rPr>
        <sz val="16"/>
        <rFont val="宋体"/>
        <charset val="134"/>
      </rPr>
      <t>户</t>
    </r>
    <r>
      <rPr>
        <sz val="16"/>
        <rFont val="Times New Roman"/>
        <charset val="134"/>
      </rPr>
      <t>1850</t>
    </r>
    <r>
      <rPr>
        <sz val="16"/>
        <rFont val="宋体"/>
        <charset val="134"/>
      </rPr>
      <t>名群众，其中脱贫户</t>
    </r>
    <r>
      <rPr>
        <sz val="16"/>
        <rFont val="Times New Roman"/>
        <charset val="134"/>
      </rPr>
      <t>350</t>
    </r>
    <r>
      <rPr>
        <sz val="16"/>
        <rFont val="宋体"/>
        <charset val="134"/>
      </rPr>
      <t>户</t>
    </r>
    <r>
      <rPr>
        <sz val="16"/>
        <rFont val="Times New Roman"/>
        <charset val="134"/>
      </rPr>
      <t>825</t>
    </r>
    <r>
      <rPr>
        <sz val="16"/>
        <rFont val="宋体"/>
        <charset val="134"/>
      </rPr>
      <t>人出行难，落后的交通运输状况，加快开发建设、改善出行条件，助力乡村生态振兴，建设美丽乡村。</t>
    </r>
  </si>
  <si>
    <t>AKT24-007-42</t>
  </si>
  <si>
    <r>
      <rPr>
        <sz val="16"/>
        <rFont val="宋体"/>
        <charset val="134"/>
      </rPr>
      <t>巴仁乡村级道路建设项目</t>
    </r>
  </si>
  <si>
    <r>
      <rPr>
        <sz val="16"/>
        <rFont val="宋体"/>
        <charset val="134"/>
      </rPr>
      <t>巴仁乡也勒干村、且克村、加依村、库木村、吐尔村、巴仁村、墩巴格村、古勒巴格村、阔洪其村</t>
    </r>
  </si>
  <si>
    <r>
      <rPr>
        <sz val="16"/>
        <rFont val="宋体"/>
        <charset val="134"/>
      </rPr>
      <t>新</t>
    </r>
    <r>
      <rPr>
        <sz val="16"/>
        <rFont val="Times New Roman"/>
        <charset val="134"/>
      </rPr>
      <t>/</t>
    </r>
    <r>
      <rPr>
        <sz val="16"/>
        <rFont val="宋体"/>
        <charset val="134"/>
      </rPr>
      <t>改建建硬化道路（沥青</t>
    </r>
    <r>
      <rPr>
        <sz val="16"/>
        <rFont val="Times New Roman"/>
        <charset val="134"/>
      </rPr>
      <t>/</t>
    </r>
    <r>
      <rPr>
        <sz val="16"/>
        <rFont val="宋体"/>
        <charset val="134"/>
      </rPr>
      <t>混凝土路面）</t>
    </r>
    <r>
      <rPr>
        <sz val="16"/>
        <rFont val="Times New Roman"/>
        <charset val="134"/>
      </rPr>
      <t>20.663</t>
    </r>
    <r>
      <rPr>
        <sz val="16"/>
        <rFont val="宋体"/>
        <charset val="134"/>
      </rPr>
      <t>公里</t>
    </r>
    <r>
      <rPr>
        <sz val="16"/>
        <rFont val="Times New Roman"/>
        <charset val="134"/>
      </rPr>
      <t>,</t>
    </r>
    <r>
      <rPr>
        <sz val="16"/>
        <rFont val="宋体"/>
        <charset val="134"/>
      </rPr>
      <t>四级公路标准，路基宽度</t>
    </r>
    <r>
      <rPr>
        <sz val="16"/>
        <rFont val="Times New Roman"/>
        <charset val="134"/>
      </rPr>
      <t>4-8.5m,</t>
    </r>
    <r>
      <rPr>
        <sz val="16"/>
        <rFont val="宋体"/>
        <charset val="134"/>
      </rPr>
      <t>路面宽度</t>
    </r>
    <r>
      <rPr>
        <sz val="16"/>
        <rFont val="Times New Roman"/>
        <charset val="134"/>
      </rPr>
      <t>3.5-7m,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</si>
  <si>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≥20.663</t>
    </r>
    <r>
      <rPr>
        <sz val="16"/>
        <rFont val="宋体"/>
        <charset val="134"/>
      </rPr>
      <t>公里，建筑工程费用</t>
    </r>
    <r>
      <rPr>
        <sz val="16"/>
        <rFont val="Times New Roman"/>
        <charset val="134"/>
      </rPr>
      <t>≤58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</si>
  <si>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切实改变阿克陶县巴仁乡</t>
    </r>
    <r>
      <rPr>
        <sz val="16"/>
        <rFont val="Times New Roman"/>
        <charset val="134"/>
      </rPr>
      <t>8</t>
    </r>
    <r>
      <rPr>
        <sz val="16"/>
        <rFont val="宋体"/>
        <charset val="134"/>
      </rPr>
      <t>个村</t>
    </r>
    <r>
      <rPr>
        <sz val="16"/>
        <rFont val="Times New Roman"/>
        <charset val="134"/>
      </rPr>
      <t>2858</t>
    </r>
    <r>
      <rPr>
        <sz val="16"/>
        <rFont val="宋体"/>
        <charset val="134"/>
      </rPr>
      <t>户</t>
    </r>
    <r>
      <rPr>
        <sz val="16"/>
        <rFont val="Times New Roman"/>
        <charset val="134"/>
      </rPr>
      <t>13327</t>
    </r>
    <r>
      <rPr>
        <sz val="16"/>
        <rFont val="宋体"/>
        <charset val="134"/>
      </rPr>
      <t>人出行难人，落后的交通运输状况，加快开发建设、改善出行条件，助力乡村生态振兴，建设美丽乡村。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</si>
  <si>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</si>
  <si>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</si>
  <si>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</si>
  <si>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</si>
  <si>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</si>
  <si>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</si>
  <si>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</si>
  <si>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</si>
  <si>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</si>
  <si>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</si>
  <si>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</si>
  <si>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</si>
  <si>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AKT24-007-52</t>
  </si>
  <si>
    <r>
      <rPr>
        <sz val="16"/>
        <rFont val="宋体"/>
        <charset val="134"/>
      </rPr>
      <t>乌鲁克恰提乡至穆呼至木吉乡公路（阿克陶段）</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</si>
  <si>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</si>
  <si>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项目总投资</t>
    </r>
    <r>
      <rPr>
        <sz val="16"/>
        <rFont val="Times New Roman"/>
        <charset val="134"/>
      </rPr>
      <t>13700</t>
    </r>
    <r>
      <rPr>
        <sz val="16"/>
        <rFont val="宋体"/>
        <charset val="134"/>
      </rPr>
      <t>万元，路线采用三级公路标准建设，路基宽度</t>
    </r>
    <r>
      <rPr>
        <sz val="16"/>
        <rFont val="Times New Roman"/>
        <charset val="134"/>
      </rPr>
      <t>7.5m</t>
    </r>
    <r>
      <rPr>
        <sz val="16"/>
        <rFont val="宋体"/>
        <charset val="134"/>
      </rPr>
      <t>，路面宽度</t>
    </r>
    <r>
      <rPr>
        <sz val="16"/>
        <rFont val="Times New Roman"/>
        <charset val="134"/>
      </rPr>
      <t>6.5m</t>
    </r>
    <r>
      <rPr>
        <sz val="16"/>
        <rFont val="宋体"/>
        <charset val="134"/>
      </rPr>
      <t>，阿克陶县境内全长</t>
    </r>
    <r>
      <rPr>
        <sz val="16"/>
        <rFont val="Times New Roman"/>
        <charset val="134"/>
      </rPr>
      <t>14.313km</t>
    </r>
    <r>
      <rPr>
        <sz val="16"/>
        <rFont val="宋体"/>
        <charset val="134"/>
      </rPr>
      <t>。投资估算按照标准</t>
    </r>
    <r>
      <rPr>
        <sz val="16"/>
        <rFont val="Times New Roman"/>
        <charset val="134"/>
      </rPr>
      <t>957.17</t>
    </r>
    <r>
      <rPr>
        <sz val="16"/>
        <rFont val="宋体"/>
        <charset val="134"/>
      </rPr>
      <t>万元</t>
    </r>
    <r>
      <rPr>
        <sz val="16"/>
        <rFont val="Times New Roman"/>
        <charset val="134"/>
      </rPr>
      <t>/km</t>
    </r>
    <r>
      <rPr>
        <sz val="16"/>
        <rFont val="宋体"/>
        <charset val="134"/>
      </rPr>
      <t>。</t>
    </r>
  </si>
  <si>
    <r>
      <rPr>
        <sz val="16"/>
        <rFont val="宋体"/>
        <charset val="134"/>
      </rPr>
      <t>完成道路建设项目，完善乌鲁克恰提乡至穆呼至木吉乡公路网络，促进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t>
    </r>
  </si>
  <si>
    <r>
      <rPr>
        <sz val="16"/>
        <rFont val="宋体"/>
        <charset val="134"/>
      </rPr>
      <t>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融合发展和矿产资源开发利用，加快经济发展，助力乡村生态振兴。</t>
    </r>
  </si>
  <si>
    <t>产业路、资源路、旅游路建设</t>
  </si>
  <si>
    <t>AKT24-007-51</t>
  </si>
  <si>
    <r>
      <rPr>
        <sz val="16"/>
        <rFont val="宋体"/>
        <charset val="134"/>
      </rPr>
      <t>阿克陶县巴仁乡产业路建设</t>
    </r>
    <r>
      <rPr>
        <sz val="16"/>
        <rFont val="Times New Roman"/>
        <charset val="134"/>
      </rPr>
      <t>2024</t>
    </r>
    <r>
      <rPr>
        <sz val="16"/>
        <rFont val="宋体"/>
        <charset val="134"/>
      </rPr>
      <t>年中央财政以工代赈项目</t>
    </r>
  </si>
  <si>
    <r>
      <rPr>
        <sz val="16"/>
        <rFont val="宋体"/>
        <charset val="134"/>
      </rPr>
      <t>产业路、资源路、旅游路建设</t>
    </r>
  </si>
  <si>
    <r>
      <rPr>
        <sz val="16"/>
        <rFont val="宋体"/>
        <charset val="134"/>
      </rPr>
      <t>巴仁乡阔洪其村、吐尔村、库木村</t>
    </r>
  </si>
  <si>
    <r>
      <rPr>
        <sz val="16"/>
        <rFont val="宋体"/>
        <charset val="134"/>
      </rPr>
      <t>新建</t>
    </r>
    <r>
      <rPr>
        <sz val="16"/>
        <rFont val="Times New Roman"/>
        <charset val="134"/>
      </rPr>
      <t>6</t>
    </r>
    <r>
      <rPr>
        <sz val="16"/>
        <rFont val="宋体"/>
        <charset val="134"/>
      </rPr>
      <t>公里产业路，混凝土路面，路面宽度</t>
    </r>
    <r>
      <rPr>
        <sz val="16"/>
        <rFont val="Times New Roman"/>
        <charset val="134"/>
      </rPr>
      <t>3</t>
    </r>
    <r>
      <rPr>
        <sz val="16"/>
        <rFont val="宋体"/>
        <charset val="134"/>
      </rPr>
      <t>米</t>
    </r>
    <r>
      <rPr>
        <sz val="16"/>
        <rFont val="Times New Roman"/>
        <charset val="134"/>
      </rPr>
      <t>-4.5</t>
    </r>
    <r>
      <rPr>
        <sz val="16"/>
        <rFont val="宋体"/>
        <charset val="134"/>
      </rPr>
      <t>米，及配套设施。</t>
    </r>
  </si>
  <si>
    <r>
      <rPr>
        <sz val="16"/>
        <rFont val="宋体"/>
        <charset val="134"/>
      </rPr>
      <t>完成产业路修建</t>
    </r>
    <r>
      <rPr>
        <sz val="16"/>
        <rFont val="Times New Roman"/>
        <charset val="134"/>
      </rPr>
      <t>9</t>
    </r>
    <r>
      <rPr>
        <sz val="16"/>
        <rFont val="宋体"/>
        <charset val="134"/>
      </rPr>
      <t>公里，惠及人口</t>
    </r>
    <r>
      <rPr>
        <sz val="16"/>
        <rFont val="Times New Roman"/>
        <charset val="134"/>
      </rPr>
      <t>≥150</t>
    </r>
    <r>
      <rPr>
        <sz val="16"/>
        <rFont val="宋体"/>
        <charset val="134"/>
      </rPr>
      <t>人；使群众满意度达到</t>
    </r>
    <r>
      <rPr>
        <sz val="16"/>
        <rFont val="Times New Roman"/>
        <charset val="134"/>
      </rPr>
      <t>90%</t>
    </r>
    <r>
      <rPr>
        <sz val="16"/>
        <rFont val="宋体"/>
        <charset val="134"/>
      </rPr>
      <t>以上；带动务工群众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</si>
  <si>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一是完善产业发展的基层设施；提升群众的生活条件和居住环境，提升群众的获得感和幸福感；极大方便群众出行和劳作；二是通过以工代赈，增加务工群众收入</t>
    </r>
  </si>
  <si>
    <t>AKT24-007-53</t>
  </si>
  <si>
    <r>
      <rPr>
        <sz val="16"/>
        <rFont val="宋体"/>
        <charset val="134"/>
      </rPr>
      <t>皮拉勒乡依也勒干村胡杨林生产基础设施项目</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</si>
  <si>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</si>
  <si>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</si>
  <si>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</si>
  <si>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</si>
  <si>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</si>
  <si>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</si>
  <si>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</si>
  <si>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</si>
  <si>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</si>
  <si>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AKT24-008-1</t>
  </si>
  <si>
    <r>
      <rPr>
        <sz val="16"/>
        <rFont val="宋体"/>
        <charset val="134"/>
      </rPr>
      <t>克州阿克陶县奥依塔克镇皮拉勒村防洪工程</t>
    </r>
  </si>
  <si>
    <r>
      <rPr>
        <sz val="16"/>
        <rFont val="宋体"/>
        <charset val="134"/>
      </rPr>
      <t>其他（防洪工程、排碱渠，渠道清淤）</t>
    </r>
  </si>
  <si>
    <r>
      <rPr>
        <sz val="16"/>
        <rFont val="宋体"/>
        <charset val="134"/>
      </rPr>
      <t>皮拉勒村防洪工程治理山洪沟</t>
    </r>
    <r>
      <rPr>
        <sz val="16"/>
        <rFont val="Times New Roman"/>
        <charset val="134"/>
      </rPr>
      <t>2</t>
    </r>
    <r>
      <rPr>
        <sz val="16"/>
        <rFont val="宋体"/>
        <charset val="134"/>
      </rPr>
      <t>条，修建护岸</t>
    </r>
    <r>
      <rPr>
        <sz val="16"/>
        <rFont val="Times New Roman"/>
        <charset val="134"/>
      </rPr>
      <t>1.227km</t>
    </r>
    <r>
      <rPr>
        <sz val="16"/>
        <rFont val="宋体"/>
        <charset val="134"/>
      </rPr>
      <t>，其中</t>
    </r>
    <r>
      <rPr>
        <sz val="16"/>
        <rFont val="Times New Roman"/>
        <charset val="134"/>
      </rPr>
      <t>1#</t>
    </r>
    <r>
      <rPr>
        <sz val="16"/>
        <rFont val="宋体"/>
        <charset val="134"/>
      </rPr>
      <t>山洪沟修建护岸长</t>
    </r>
    <r>
      <rPr>
        <sz val="16"/>
        <rFont val="Times New Roman"/>
        <charset val="134"/>
      </rPr>
      <t>0.784km</t>
    </r>
    <r>
      <rPr>
        <sz val="16"/>
        <rFont val="宋体"/>
        <charset val="134"/>
      </rPr>
      <t>，</t>
    </r>
    <r>
      <rPr>
        <sz val="16"/>
        <rFont val="Times New Roman"/>
        <charset val="134"/>
      </rPr>
      <t>2#</t>
    </r>
    <r>
      <rPr>
        <sz val="16"/>
        <rFont val="宋体"/>
        <charset val="134"/>
      </rPr>
      <t>山洪沟修建护岸长</t>
    </r>
    <r>
      <rPr>
        <sz val="16"/>
        <rFont val="Times New Roman"/>
        <charset val="134"/>
      </rPr>
      <t>0.443km</t>
    </r>
    <r>
      <rPr>
        <sz val="16"/>
        <rFont val="宋体"/>
        <charset val="134"/>
      </rPr>
      <t>，，</t>
    </r>
    <r>
      <rPr>
        <sz val="16"/>
        <rFont val="Times New Roman"/>
        <charset val="134"/>
      </rPr>
      <t>1#</t>
    </r>
    <r>
      <rPr>
        <sz val="16"/>
        <rFont val="宋体"/>
        <charset val="134"/>
      </rPr>
      <t>山洪沟设计洪峰流量</t>
    </r>
    <r>
      <rPr>
        <sz val="16"/>
        <rFont val="Times New Roman"/>
        <charset val="134"/>
      </rPr>
      <t>Q=25.82m3/s, 2#</t>
    </r>
    <r>
      <rPr>
        <sz val="16"/>
        <rFont val="宋体"/>
        <charset val="134"/>
      </rPr>
      <t>山洪沟设计洪峰流量</t>
    </r>
    <r>
      <rPr>
        <sz val="16"/>
        <rFont val="Times New Roman"/>
        <charset val="134"/>
      </rPr>
      <t>Q=10.27m3/s,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</si>
  <si>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工程建成后有效保护皮拉勒村草地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</si>
  <si>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r>
      <rPr>
        <sz val="16"/>
        <rFont val="宋体"/>
        <charset val="134"/>
      </rPr>
      <t>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</si>
  <si>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t>AKT24-008-2</t>
  </si>
  <si>
    <r>
      <rPr>
        <sz val="16"/>
        <rFont val="宋体"/>
        <charset val="134"/>
      </rPr>
      <t>克州阿克陶县克孜勒陶镇托云布拉克村防洪坝建设工程</t>
    </r>
  </si>
  <si>
    <r>
      <rPr>
        <sz val="16"/>
        <rFont val="宋体"/>
        <charset val="134"/>
      </rPr>
      <t>克孜勒陶镇托云布拉克村</t>
    </r>
  </si>
  <si>
    <r>
      <rPr>
        <sz val="16"/>
        <rFont val="Times New Roman"/>
        <charset val="134"/>
      </rPr>
      <t>1</t>
    </r>
    <r>
      <rPr>
        <sz val="16"/>
        <rFont val="宋体"/>
        <charset val="134"/>
      </rPr>
      <t>、新建防洪堤长度</t>
    </r>
    <r>
      <rPr>
        <sz val="16"/>
        <rFont val="Times New Roman"/>
        <charset val="134"/>
      </rPr>
      <t xml:space="preserve"> 2047.90m</t>
    </r>
    <r>
      <rPr>
        <sz val="16"/>
        <rFont val="宋体"/>
        <charset val="134"/>
      </rPr>
      <t>。起点桩位于托云布拉克村北侧，终点桩</t>
    </r>
    <r>
      <rPr>
        <sz val="16"/>
        <rFont val="Times New Roman"/>
        <charset val="134"/>
      </rPr>
      <t xml:space="preserve">K2+047.889 </t>
    </r>
    <r>
      <rPr>
        <sz val="16"/>
        <rFont val="宋体"/>
        <charset val="134"/>
      </rPr>
      <t>位于托云布拉克村南侧公路桥涵处。</t>
    </r>
    <r>
      <rPr>
        <sz val="16"/>
        <rFont val="Times New Roman"/>
        <charset val="134"/>
      </rPr>
      <t xml:space="preserve">
2</t>
    </r>
    <r>
      <rPr>
        <sz val="16"/>
        <rFont val="宋体"/>
        <charset val="134"/>
      </rPr>
      <t>、防洪堤共布置错车平台</t>
    </r>
    <r>
      <rPr>
        <sz val="16"/>
        <rFont val="Times New Roman"/>
        <charset val="134"/>
      </rPr>
      <t xml:space="preserve"> 4 </t>
    </r>
    <r>
      <rPr>
        <sz val="16"/>
        <rFont val="宋体"/>
        <charset val="134"/>
      </rPr>
      <t>处，用于错车及车辆调头。错车平台长</t>
    </r>
    <r>
      <rPr>
        <sz val="16"/>
        <rFont val="Times New Roman"/>
        <charset val="134"/>
      </rPr>
      <t xml:space="preserve"> 30m</t>
    </r>
    <r>
      <rPr>
        <sz val="16"/>
        <rFont val="宋体"/>
        <charset val="134"/>
      </rPr>
      <t>，宽</t>
    </r>
    <r>
      <rPr>
        <sz val="16"/>
        <rFont val="Times New Roman"/>
        <charset val="134"/>
      </rPr>
      <t>7.5m</t>
    </r>
    <r>
      <rPr>
        <sz val="16"/>
        <rFont val="宋体"/>
        <charset val="134"/>
      </rPr>
      <t>，平时亦可堆放抢险物资等。</t>
    </r>
    <r>
      <rPr>
        <sz val="16"/>
        <rFont val="Times New Roman"/>
        <charset val="134"/>
      </rPr>
      <t xml:space="preserve">
3</t>
    </r>
    <r>
      <rPr>
        <sz val="16"/>
        <rFont val="宋体"/>
        <charset val="134"/>
      </rPr>
      <t>、</t>
    </r>
    <r>
      <rPr>
        <sz val="16"/>
        <rFont val="Times New Roman"/>
        <charset val="134"/>
      </rPr>
      <t xml:space="preserve">K0+595.638 </t>
    </r>
    <r>
      <rPr>
        <sz val="16"/>
        <rFont val="宋体"/>
        <charset val="134"/>
      </rPr>
      <t>新建一下车坡道，接过水路面与对岸连接。</t>
    </r>
    <r>
      <rPr>
        <sz val="16"/>
        <rFont val="Times New Roman"/>
        <charset val="134"/>
      </rPr>
      <t xml:space="preserve">
4</t>
    </r>
    <r>
      <rPr>
        <sz val="16"/>
        <rFont val="宋体"/>
        <charset val="134"/>
      </rPr>
      <t>、沿线每</t>
    </r>
    <r>
      <rPr>
        <sz val="16"/>
        <rFont val="Times New Roman"/>
        <charset val="134"/>
      </rPr>
      <t xml:space="preserve"> 100m </t>
    </r>
    <r>
      <rPr>
        <sz val="16"/>
        <rFont val="宋体"/>
        <charset val="134"/>
      </rPr>
      <t>设置一道现浇混凝土防冲隔墙（</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）；隔墙宽度</t>
    </r>
    <r>
      <rPr>
        <sz val="16"/>
        <rFont val="Times New Roman"/>
        <charset val="134"/>
      </rPr>
      <t>40cm</t>
    </r>
    <r>
      <rPr>
        <sz val="16"/>
        <rFont val="宋体"/>
        <charset val="134"/>
      </rPr>
      <t>，高度为</t>
    </r>
    <r>
      <rPr>
        <sz val="16"/>
        <rFont val="Times New Roman"/>
        <charset val="134"/>
      </rPr>
      <t xml:space="preserve"> 80cm</t>
    </r>
    <r>
      <rPr>
        <sz val="16"/>
        <rFont val="宋体"/>
        <charset val="134"/>
      </rPr>
      <t>。</t>
    </r>
    <r>
      <rPr>
        <sz val="16"/>
        <rFont val="Times New Roman"/>
        <charset val="134"/>
      </rPr>
      <t xml:space="preserve">
5</t>
    </r>
    <r>
      <rPr>
        <sz val="16"/>
        <rFont val="宋体"/>
        <charset val="134"/>
      </rPr>
      <t>、根据亲水性要求，沿堤线每</t>
    </r>
    <r>
      <rPr>
        <sz val="16"/>
        <rFont val="Times New Roman"/>
        <charset val="134"/>
      </rPr>
      <t xml:space="preserve"> 500m </t>
    </r>
    <r>
      <rPr>
        <sz val="16"/>
        <rFont val="宋体"/>
        <charset val="134"/>
      </rPr>
      <t>设置下河梯步。防洪堤沿线共设置下河梯道</t>
    </r>
    <r>
      <rPr>
        <sz val="16"/>
        <rFont val="Times New Roman"/>
        <charset val="134"/>
      </rPr>
      <t xml:space="preserve"> 6 </t>
    </r>
    <r>
      <rPr>
        <sz val="16"/>
        <rFont val="宋体"/>
        <charset val="134"/>
      </rPr>
      <t>处，梯步宽</t>
    </r>
    <r>
      <rPr>
        <sz val="16"/>
        <rFont val="Times New Roman"/>
        <charset val="134"/>
      </rPr>
      <t xml:space="preserve"> 1.0m</t>
    </r>
    <r>
      <rPr>
        <sz val="16"/>
        <rFont val="宋体"/>
        <charset val="134"/>
      </rPr>
      <t>，梯步采用现浇</t>
    </r>
    <r>
      <rPr>
        <sz val="16"/>
        <rFont val="Times New Roman"/>
        <charset val="134"/>
      </rPr>
      <t xml:space="preserve"> C30 </t>
    </r>
    <r>
      <rPr>
        <sz val="16"/>
        <rFont val="宋体"/>
        <charset val="134"/>
      </rPr>
      <t>混凝土结构。</t>
    </r>
    <r>
      <rPr>
        <sz val="16"/>
        <rFont val="Times New Roman"/>
        <charset val="134"/>
      </rPr>
      <t xml:space="preserve">
6</t>
    </r>
    <r>
      <rPr>
        <sz val="16"/>
        <rFont val="宋体"/>
        <charset val="134"/>
      </rPr>
      <t>、防洪堤每</t>
    </r>
    <r>
      <rPr>
        <sz val="16"/>
        <rFont val="Times New Roman"/>
        <charset val="134"/>
      </rPr>
      <t xml:space="preserve"> 1.0km </t>
    </r>
    <r>
      <rPr>
        <sz val="16"/>
        <rFont val="宋体"/>
        <charset val="134"/>
      </rPr>
      <t>和交点处设</t>
    </r>
    <r>
      <rPr>
        <sz val="16"/>
        <rFont val="Times New Roman"/>
        <charset val="134"/>
      </rPr>
      <t>Ⅰ</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1 </t>
    </r>
    <r>
      <rPr>
        <sz val="16"/>
        <rFont val="宋体"/>
        <charset val="134"/>
      </rPr>
      <t>个、每百米设</t>
    </r>
    <r>
      <rPr>
        <sz val="16"/>
        <rFont val="Times New Roman"/>
        <charset val="134"/>
      </rPr>
      <t>Ⅱ</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 1 </t>
    </r>
    <r>
      <rPr>
        <sz val="16"/>
        <rFont val="宋体"/>
        <charset val="134"/>
      </rPr>
      <t>个，便于防洪抢险定位。</t>
    </r>
  </si>
  <si>
    <r>
      <rPr>
        <sz val="16"/>
        <rFont val="宋体"/>
        <charset val="134"/>
      </rPr>
      <t>工程的建设可有效抵御洪水灾害，保护克孜勒陶乡托云布拉克村居民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亩以及境内道路、通讯、电力等交通设施免遭设计标准内洪水的侵害，防止水土资源的流失、保障了沿线职工群众的生命财产安全。</t>
    </r>
  </si>
  <si>
    <r>
      <rPr>
        <sz val="16"/>
        <rFont val="宋体"/>
        <charset val="134"/>
      </rPr>
      <t>有效保护克孜勒陶乡托云布拉克村居民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</si>
  <si>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AKT24-008-3</t>
  </si>
  <si>
    <r>
      <rPr>
        <sz val="16"/>
        <rFont val="宋体"/>
        <charset val="134"/>
      </rPr>
      <t>克州阿克陶县库山河防洪堤防改造工程</t>
    </r>
  </si>
  <si>
    <r>
      <rPr>
        <sz val="16"/>
        <rFont val="宋体"/>
        <charset val="134"/>
      </rPr>
      <t>维修</t>
    </r>
  </si>
  <si>
    <r>
      <rPr>
        <sz val="16"/>
        <rFont val="宋体"/>
        <charset val="134"/>
      </rPr>
      <t>阿克陶镇巴仁艾日克村</t>
    </r>
  </si>
  <si>
    <r>
      <rPr>
        <sz val="16"/>
        <rFont val="宋体"/>
        <charset val="134"/>
      </rPr>
      <t>防洪堤防维修改造工程共维修防洪堤五处长度</t>
    </r>
    <r>
      <rPr>
        <sz val="16"/>
        <rFont val="Times New Roman"/>
        <charset val="134"/>
      </rPr>
      <t xml:space="preserve"> 984m</t>
    </r>
    <r>
      <rPr>
        <sz val="16"/>
        <rFont val="宋体"/>
        <charset val="134"/>
      </rPr>
      <t>，第一段</t>
    </r>
    <r>
      <rPr>
        <sz val="16"/>
        <rFont val="Times New Roman"/>
        <charset val="134"/>
      </rPr>
      <t xml:space="preserve">14+400-14+480 </t>
    </r>
    <r>
      <rPr>
        <sz val="16"/>
        <rFont val="宋体"/>
        <charset val="134"/>
      </rPr>
      <t>段</t>
    </r>
    <r>
      <rPr>
        <sz val="16"/>
        <rFont val="Times New Roman"/>
        <charset val="134"/>
      </rPr>
      <t xml:space="preserve"> 40m</t>
    </r>
    <r>
      <rPr>
        <sz val="16"/>
        <rFont val="宋体"/>
        <charset val="134"/>
      </rPr>
      <t>，第二段</t>
    </r>
    <r>
      <rPr>
        <sz val="16"/>
        <rFont val="Times New Roman"/>
        <charset val="134"/>
      </rPr>
      <t xml:space="preserve"> 24+380-24+840 </t>
    </r>
    <r>
      <rPr>
        <sz val="16"/>
        <rFont val="宋体"/>
        <charset val="134"/>
      </rPr>
      <t>段</t>
    </r>
    <r>
      <rPr>
        <sz val="16"/>
        <rFont val="Times New Roman"/>
        <charset val="134"/>
      </rPr>
      <t xml:space="preserve"> 460m</t>
    </r>
    <r>
      <rPr>
        <sz val="16"/>
        <rFont val="宋体"/>
        <charset val="134"/>
      </rPr>
      <t>，第三段胜利渠渡槽</t>
    </r>
    <r>
      <rPr>
        <sz val="16"/>
        <rFont val="Times New Roman"/>
        <charset val="134"/>
      </rPr>
      <t xml:space="preserve">25+798-25+967 </t>
    </r>
    <r>
      <rPr>
        <sz val="16"/>
        <rFont val="宋体"/>
        <charset val="134"/>
      </rPr>
      <t>段</t>
    </r>
    <r>
      <rPr>
        <sz val="16"/>
        <rFont val="Times New Roman"/>
        <charset val="134"/>
      </rPr>
      <t xml:space="preserve"> 169m</t>
    </r>
    <r>
      <rPr>
        <sz val="16"/>
        <rFont val="宋体"/>
        <charset val="134"/>
      </rPr>
      <t>，第四段园种场苗圃大桥</t>
    </r>
    <r>
      <rPr>
        <sz val="16"/>
        <rFont val="Times New Roman"/>
        <charset val="134"/>
      </rPr>
      <t xml:space="preserve"> 27+908-27+988 </t>
    </r>
    <r>
      <rPr>
        <sz val="16"/>
        <rFont val="宋体"/>
        <charset val="134"/>
      </rPr>
      <t>段</t>
    </r>
    <r>
      <rPr>
        <sz val="16"/>
        <rFont val="Times New Roman"/>
        <charset val="134"/>
      </rPr>
      <t xml:space="preserve"> 80m </t>
    </r>
    <r>
      <rPr>
        <sz val="16"/>
        <rFont val="宋体"/>
        <charset val="134"/>
      </rPr>
      <t>和</t>
    </r>
    <r>
      <rPr>
        <sz val="16"/>
        <rFont val="Times New Roman"/>
        <charset val="134"/>
      </rPr>
      <t xml:space="preserve">27+368-27+391 </t>
    </r>
    <r>
      <rPr>
        <sz val="16"/>
        <rFont val="宋体"/>
        <charset val="134"/>
      </rPr>
      <t>段</t>
    </r>
    <r>
      <rPr>
        <sz val="16"/>
        <rFont val="Times New Roman"/>
        <charset val="134"/>
      </rPr>
      <t xml:space="preserve"> 23m </t>
    </r>
    <r>
      <rPr>
        <sz val="16"/>
        <rFont val="宋体"/>
        <charset val="134"/>
      </rPr>
      <t>合计</t>
    </r>
    <r>
      <rPr>
        <sz val="16"/>
        <rFont val="Times New Roman"/>
        <charset val="134"/>
      </rPr>
      <t xml:space="preserve"> 111m</t>
    </r>
    <r>
      <rPr>
        <sz val="16"/>
        <rFont val="宋体"/>
        <charset val="134"/>
      </rPr>
      <t>，第三段迎宾桥下游加马铁热克渡槽两侧</t>
    </r>
    <r>
      <rPr>
        <sz val="16"/>
        <rFont val="Times New Roman"/>
        <charset val="134"/>
      </rPr>
      <t xml:space="preserve">37+087-37+189 </t>
    </r>
    <r>
      <rPr>
        <sz val="16"/>
        <rFont val="宋体"/>
        <charset val="134"/>
      </rPr>
      <t>段</t>
    </r>
    <r>
      <rPr>
        <sz val="16"/>
        <rFont val="Times New Roman"/>
        <charset val="134"/>
      </rPr>
      <t xml:space="preserve"> 204m</t>
    </r>
    <r>
      <rPr>
        <sz val="16"/>
        <rFont val="宋体"/>
        <charset val="134"/>
      </rPr>
      <t>。</t>
    </r>
    <r>
      <rPr>
        <sz val="16"/>
        <rFont val="Times New Roman"/>
        <charset val="134"/>
      </rPr>
      <t xml:space="preserve">14+440-25+960 </t>
    </r>
    <r>
      <rPr>
        <sz val="16"/>
        <rFont val="宋体"/>
        <charset val="134"/>
      </rPr>
      <t>段防洪堤新建</t>
    </r>
    <r>
      <rPr>
        <sz val="16"/>
        <rFont val="Times New Roman"/>
        <charset val="134"/>
      </rPr>
      <t xml:space="preserve"> 35 </t>
    </r>
    <r>
      <rPr>
        <sz val="16"/>
        <rFont val="宋体"/>
        <charset val="134"/>
      </rPr>
      <t>座</t>
    </r>
    <r>
      <rPr>
        <sz val="16"/>
        <rFont val="Times New Roman"/>
        <charset val="134"/>
      </rPr>
      <t xml:space="preserve"> 15m </t>
    </r>
    <r>
      <rPr>
        <sz val="16"/>
        <rFont val="宋体"/>
        <charset val="134"/>
      </rPr>
      <t>长</t>
    </r>
    <r>
      <rPr>
        <sz val="16"/>
        <rFont val="Times New Roman"/>
        <charset val="134"/>
      </rPr>
      <t>450</t>
    </r>
    <r>
      <rPr>
        <sz val="16"/>
        <rFont val="宋体"/>
        <charset val="134"/>
      </rPr>
      <t>挑坝，间隔</t>
    </r>
    <r>
      <rPr>
        <sz val="16"/>
        <rFont val="Times New Roman"/>
        <charset val="134"/>
      </rPr>
      <t xml:space="preserve"> 20m</t>
    </r>
    <r>
      <rPr>
        <sz val="16"/>
        <rFont val="宋体"/>
        <charset val="134"/>
      </rPr>
      <t>。</t>
    </r>
  </si>
  <si>
    <r>
      <rPr>
        <sz val="16"/>
        <rFont val="宋体"/>
        <charset val="134"/>
      </rPr>
      <t>本项目覆盖阿克陶县库山河沿线；保护区人口</t>
    </r>
    <r>
      <rPr>
        <sz val="16"/>
        <rFont val="Times New Roman"/>
        <charset val="134"/>
      </rPr>
      <t xml:space="preserve"> 6300 </t>
    </r>
    <r>
      <rPr>
        <sz val="16"/>
        <rFont val="宋体"/>
        <charset val="134"/>
      </rPr>
      <t>人，保护区耕地</t>
    </r>
    <r>
      <rPr>
        <sz val="16"/>
        <rFont val="Times New Roman"/>
        <charset val="134"/>
      </rPr>
      <t xml:space="preserve"> 1.39</t>
    </r>
    <r>
      <rPr>
        <sz val="16"/>
        <rFont val="宋体"/>
        <charset val="134"/>
      </rPr>
      <t>万亩，保障了沿线职工群众的生命财产安全。</t>
    </r>
  </si>
  <si>
    <r>
      <rPr>
        <sz val="16"/>
        <rFont val="宋体"/>
        <charset val="134"/>
      </rPr>
      <t>有效保护盖孜河沿线居民</t>
    </r>
    <r>
      <rPr>
        <sz val="16"/>
        <rFont val="Times New Roman"/>
        <charset val="134"/>
      </rPr>
      <t>6300</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</si>
  <si>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AKT24-008-4</t>
  </si>
  <si>
    <r>
      <rPr>
        <sz val="16"/>
        <rFont val="宋体"/>
        <charset val="134"/>
      </rPr>
      <t>克州阿克陶县布伦口乡托喀依村防洪堤防工程</t>
    </r>
  </si>
  <si>
    <r>
      <rPr>
        <sz val="16"/>
        <rFont val="宋体"/>
        <charset val="134"/>
      </rPr>
      <t>防洪堤防工程治理山洪沟</t>
    </r>
    <r>
      <rPr>
        <sz val="16"/>
        <rFont val="Times New Roman"/>
        <charset val="134"/>
      </rPr>
      <t>1</t>
    </r>
    <r>
      <rPr>
        <sz val="16"/>
        <rFont val="宋体"/>
        <charset val="134"/>
      </rPr>
      <t>条，修建护岸</t>
    </r>
    <r>
      <rPr>
        <sz val="16"/>
        <rFont val="Times New Roman"/>
        <charset val="134"/>
      </rPr>
      <t>1.59km</t>
    </r>
    <r>
      <rPr>
        <sz val="16"/>
        <rFont val="宋体"/>
        <charset val="134"/>
      </rPr>
      <t>，其中</t>
    </r>
    <r>
      <rPr>
        <sz val="16"/>
        <rFont val="Times New Roman"/>
        <charset val="134"/>
      </rPr>
      <t>1#</t>
    </r>
    <r>
      <rPr>
        <sz val="16"/>
        <rFont val="宋体"/>
        <charset val="134"/>
      </rPr>
      <t>护岸修建长度</t>
    </r>
    <r>
      <rPr>
        <sz val="16"/>
        <rFont val="Times New Roman"/>
        <charset val="134"/>
      </rPr>
      <t>1.228km</t>
    </r>
    <r>
      <rPr>
        <sz val="16"/>
        <rFont val="宋体"/>
        <charset val="134"/>
      </rPr>
      <t>，</t>
    </r>
    <r>
      <rPr>
        <sz val="16"/>
        <rFont val="Times New Roman"/>
        <charset val="134"/>
      </rPr>
      <t>2#</t>
    </r>
    <r>
      <rPr>
        <sz val="16"/>
        <rFont val="宋体"/>
        <charset val="134"/>
      </rPr>
      <t>护岸修建长度</t>
    </r>
    <r>
      <rPr>
        <sz val="16"/>
        <rFont val="Times New Roman"/>
        <charset val="134"/>
      </rPr>
      <t>0.362km</t>
    </r>
    <r>
      <rPr>
        <sz val="16"/>
        <rFont val="宋体"/>
        <charset val="134"/>
      </rPr>
      <t>。防洪标准为</t>
    </r>
    <r>
      <rPr>
        <sz val="16"/>
        <rFont val="Times New Roman"/>
        <charset val="134"/>
      </rPr>
      <t>10</t>
    </r>
    <r>
      <rPr>
        <sz val="16"/>
        <rFont val="宋体"/>
        <charset val="134"/>
      </rPr>
      <t>年一遇，山洪沟设计洪峰流量</t>
    </r>
    <r>
      <rPr>
        <sz val="16"/>
        <rFont val="Times New Roman"/>
        <charset val="134"/>
      </rPr>
      <t>Q=30.35m3/s,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</si>
  <si>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建成防洪堤有效保护克孜勒陶乡托运布拉克村居民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</si>
  <si>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AKT24-008-5</t>
  </si>
  <si>
    <r>
      <rPr>
        <sz val="16"/>
        <rFont val="宋体"/>
        <charset val="134"/>
      </rPr>
      <t>阿克陶县奥依塔克镇奥依塔克村山洪沟治理</t>
    </r>
    <r>
      <rPr>
        <sz val="16"/>
        <rFont val="Times New Roman"/>
        <charset val="134"/>
      </rPr>
      <t>2024</t>
    </r>
    <r>
      <rPr>
        <sz val="16"/>
        <rFont val="宋体"/>
        <charset val="134"/>
      </rPr>
      <t>年中央财政以工代赈项目</t>
    </r>
  </si>
  <si>
    <r>
      <rPr>
        <sz val="16"/>
        <rFont val="宋体"/>
        <charset val="134"/>
      </rPr>
      <t>奥依塔克镇奥依塔克村</t>
    </r>
  </si>
  <si>
    <r>
      <rPr>
        <sz val="16"/>
        <rFont val="宋体"/>
        <charset val="134"/>
      </rPr>
      <t>山洪沟治理</t>
    </r>
    <r>
      <rPr>
        <sz val="16"/>
        <rFont val="Times New Roman"/>
        <charset val="134"/>
      </rPr>
      <t>1</t>
    </r>
    <r>
      <rPr>
        <sz val="16"/>
        <rFont val="宋体"/>
        <charset val="134"/>
      </rPr>
      <t>公里</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</si>
  <si>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50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20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</si>
  <si>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50</t>
    </r>
    <r>
      <rPr>
        <sz val="16"/>
        <rFont val="宋体"/>
        <charset val="134"/>
      </rPr>
      <t>人，发放劳务报酬不低于</t>
    </r>
    <r>
      <rPr>
        <sz val="16"/>
        <rFont val="Times New Roman"/>
        <charset val="134"/>
      </rPr>
      <t>50</t>
    </r>
    <r>
      <rPr>
        <sz val="16"/>
        <rFont val="宋体"/>
        <charset val="134"/>
      </rPr>
      <t>万元。组织务工群众开展技能培训</t>
    </r>
    <r>
      <rPr>
        <sz val="16"/>
        <rFont val="Times New Roman"/>
        <charset val="134"/>
      </rPr>
      <t>20</t>
    </r>
    <r>
      <rPr>
        <sz val="16"/>
        <rFont val="宋体"/>
        <charset val="134"/>
      </rPr>
      <t>人。</t>
    </r>
  </si>
  <si>
    <t>人居环境整治</t>
  </si>
  <si>
    <t>农村卫生厕所改造（户用、公共厕所）</t>
  </si>
  <si>
    <t>农村污水治理</t>
  </si>
  <si>
    <t>农村垃圾治理</t>
  </si>
  <si>
    <t>村容村貌提升</t>
  </si>
  <si>
    <t>AKT24-SFC001-6</t>
  </si>
  <si>
    <r>
      <rPr>
        <sz val="16"/>
        <rFont val="宋体"/>
        <charset val="134"/>
      </rPr>
      <t>阿克陶县塔尔乡阿克库木村人居环境整治提升项目</t>
    </r>
  </si>
  <si>
    <r>
      <rPr>
        <sz val="16"/>
        <rFont val="宋体"/>
        <charset val="134"/>
      </rPr>
      <t>人居环境整治</t>
    </r>
  </si>
  <si>
    <r>
      <rPr>
        <sz val="16"/>
        <rFont val="宋体"/>
        <charset val="134"/>
      </rPr>
      <t>村容村貌提升</t>
    </r>
  </si>
  <si>
    <r>
      <rPr>
        <sz val="16"/>
        <rFont val="Times New Roman"/>
        <charset val="134"/>
      </rPr>
      <t>1</t>
    </r>
    <r>
      <rPr>
        <sz val="16"/>
        <rFont val="宋体"/>
        <charset val="134"/>
      </rPr>
      <t>、计划对辖区整体村容村貌进行提升，主要是对农户院落前后院整治、三区分离、土地复垦，发展庭院果蔬种植和庭院养殖，提高庭院经济发展收入；对村组内道路、牧道进行建设整治，对村内道路、机耕道、水渠、树林带、排碱渠等公共区域进行改建修缮清理整治。项目计划投资</t>
    </r>
    <r>
      <rPr>
        <sz val="16"/>
        <rFont val="Times New Roman"/>
        <charset val="134"/>
      </rPr>
      <t>1000</t>
    </r>
    <r>
      <rPr>
        <sz val="16"/>
        <rFont val="宋体"/>
        <charset val="134"/>
      </rPr>
      <t>万元。</t>
    </r>
    <r>
      <rPr>
        <sz val="16"/>
        <rFont val="Times New Roman"/>
        <charset val="134"/>
      </rPr>
      <t xml:space="preserve">
2</t>
    </r>
    <r>
      <rPr>
        <sz val="16"/>
        <rFont val="宋体"/>
        <charset val="134"/>
      </rPr>
      <t>、计划对本村</t>
    </r>
    <r>
      <rPr>
        <sz val="16"/>
        <rFont val="Times New Roman"/>
        <charset val="134"/>
      </rPr>
      <t>148</t>
    </r>
    <r>
      <rPr>
        <sz val="16"/>
        <rFont val="宋体"/>
        <charset val="134"/>
      </rPr>
      <t>户（其中</t>
    </r>
    <r>
      <rPr>
        <sz val="16"/>
        <rFont val="Times New Roman"/>
        <charset val="134"/>
      </rPr>
      <t>1</t>
    </r>
    <r>
      <rPr>
        <sz val="16"/>
        <rFont val="宋体"/>
        <charset val="134"/>
      </rPr>
      <t>小队</t>
    </r>
    <r>
      <rPr>
        <sz val="16"/>
        <rFont val="Times New Roman"/>
        <charset val="134"/>
      </rPr>
      <t>67</t>
    </r>
    <r>
      <rPr>
        <sz val="16"/>
        <rFont val="宋体"/>
        <charset val="134"/>
      </rPr>
      <t>户、</t>
    </r>
    <r>
      <rPr>
        <sz val="16"/>
        <rFont val="Times New Roman"/>
        <charset val="134"/>
      </rPr>
      <t>2</t>
    </r>
    <r>
      <rPr>
        <sz val="16"/>
        <rFont val="宋体"/>
        <charset val="134"/>
      </rPr>
      <t>小队</t>
    </r>
    <r>
      <rPr>
        <sz val="16"/>
        <rFont val="Times New Roman"/>
        <charset val="134"/>
      </rPr>
      <t>81</t>
    </r>
    <r>
      <rPr>
        <sz val="16"/>
        <rFont val="宋体"/>
        <charset val="134"/>
      </rPr>
      <t>户）建设集中污水管网，共铺设管网</t>
    </r>
    <r>
      <rPr>
        <sz val="16"/>
        <rFont val="Times New Roman"/>
        <charset val="134"/>
      </rPr>
      <t>7550</t>
    </r>
    <r>
      <rPr>
        <sz val="16"/>
        <rFont val="宋体"/>
        <charset val="134"/>
      </rPr>
      <t>米（其中：主排水管网</t>
    </r>
    <r>
      <rPr>
        <sz val="16"/>
        <rFont val="Times New Roman"/>
        <charset val="134"/>
      </rPr>
      <t>1200</t>
    </r>
    <r>
      <rPr>
        <sz val="16"/>
        <rFont val="宋体"/>
        <charset val="134"/>
      </rPr>
      <t>米，支排水管网</t>
    </r>
    <r>
      <rPr>
        <sz val="16"/>
        <rFont val="Times New Roman"/>
        <charset val="134"/>
      </rPr>
      <t>2800</t>
    </r>
    <r>
      <rPr>
        <sz val="16"/>
        <rFont val="宋体"/>
        <charset val="134"/>
      </rPr>
      <t>米，入户双壁波纹管</t>
    </r>
    <r>
      <rPr>
        <sz val="16"/>
        <rFont val="Times New Roman"/>
        <charset val="134"/>
      </rPr>
      <t>3500</t>
    </r>
    <r>
      <rPr>
        <sz val="16"/>
        <rFont val="宋体"/>
        <charset val="134"/>
      </rPr>
      <t>米）；建设</t>
    </r>
    <r>
      <rPr>
        <sz val="16"/>
        <rFont val="Times New Roman"/>
        <charset val="134"/>
      </rPr>
      <t>2</t>
    </r>
    <r>
      <rPr>
        <sz val="16"/>
        <rFont val="宋体"/>
        <charset val="134"/>
      </rPr>
      <t>座预制化粪池，每座</t>
    </r>
    <r>
      <rPr>
        <sz val="16"/>
        <rFont val="Times New Roman"/>
        <charset val="134"/>
      </rPr>
      <t>400</t>
    </r>
    <r>
      <rPr>
        <sz val="16"/>
        <rFont val="宋体"/>
        <charset val="134"/>
      </rPr>
      <t>立方米的；安装预制检查井</t>
    </r>
    <r>
      <rPr>
        <sz val="16"/>
        <rFont val="Times New Roman"/>
        <charset val="134"/>
      </rPr>
      <t>120</t>
    </r>
    <r>
      <rPr>
        <sz val="16"/>
        <rFont val="宋体"/>
        <charset val="134"/>
      </rPr>
      <t>座；对现有农户旱厕进行提升改造；采购清洗吸污车</t>
    </r>
    <r>
      <rPr>
        <sz val="16"/>
        <rFont val="Times New Roman"/>
        <charset val="134"/>
      </rPr>
      <t>1</t>
    </r>
    <r>
      <rPr>
        <sz val="16"/>
        <rFont val="宋体"/>
        <charset val="134"/>
      </rPr>
      <t>辆（用于吸污和清洗管道）。采取</t>
    </r>
    <r>
      <rPr>
        <sz val="16"/>
        <rFont val="Times New Roman"/>
        <charset val="134"/>
      </rPr>
      <t>“</t>
    </r>
    <r>
      <rPr>
        <sz val="16"/>
        <rFont val="宋体"/>
        <charset val="134"/>
      </rPr>
      <t>县级政府投资建设</t>
    </r>
    <r>
      <rPr>
        <sz val="16"/>
        <rFont val="Times New Roman"/>
        <charset val="134"/>
      </rPr>
      <t>+</t>
    </r>
    <r>
      <rPr>
        <sz val="16"/>
        <rFont val="宋体"/>
        <charset val="134"/>
      </rPr>
      <t>乡村两级运维</t>
    </r>
    <r>
      <rPr>
        <sz val="16"/>
        <rFont val="Times New Roman"/>
        <charset val="134"/>
      </rPr>
      <t>+</t>
    </r>
    <r>
      <rPr>
        <sz val="16"/>
        <rFont val="宋体"/>
        <charset val="134"/>
      </rPr>
      <t>黑灰水一体集中收集转运</t>
    </r>
    <r>
      <rPr>
        <sz val="16"/>
        <rFont val="Times New Roman"/>
        <charset val="134"/>
      </rPr>
      <t>+</t>
    </r>
    <r>
      <rPr>
        <sz val="16"/>
        <rFont val="宋体"/>
        <charset val="134"/>
      </rPr>
      <t>污水处理站无害化处理</t>
    </r>
    <r>
      <rPr>
        <sz val="16"/>
        <rFont val="Times New Roman"/>
        <charset val="134"/>
      </rPr>
      <t>+</t>
    </r>
    <r>
      <rPr>
        <sz val="16"/>
        <rFont val="宋体"/>
        <charset val="134"/>
      </rPr>
      <t>绿化灌溉</t>
    </r>
    <r>
      <rPr>
        <sz val="16"/>
        <rFont val="Times New Roman"/>
        <charset val="134"/>
      </rPr>
      <t>/</t>
    </r>
    <r>
      <rPr>
        <sz val="16"/>
        <rFont val="宋体"/>
        <charset val="134"/>
      </rPr>
      <t>还田利用</t>
    </r>
    <r>
      <rPr>
        <sz val="16"/>
        <rFont val="Times New Roman"/>
        <charset val="134"/>
      </rPr>
      <t>”</t>
    </r>
    <r>
      <rPr>
        <sz val="16"/>
        <rFont val="宋体"/>
        <charset val="134"/>
      </rPr>
      <t>的模式。该模式可彻底改变了以往</t>
    </r>
    <r>
      <rPr>
        <sz val="16"/>
        <rFont val="Times New Roman"/>
        <charset val="134"/>
      </rPr>
      <t>“</t>
    </r>
    <r>
      <rPr>
        <sz val="16"/>
        <rFont val="宋体"/>
        <charset val="134"/>
      </rPr>
      <t>家家户户有渗坑、一家清粪满街臭</t>
    </r>
    <r>
      <rPr>
        <sz val="16"/>
        <rFont val="Times New Roman"/>
        <charset val="134"/>
      </rPr>
      <t>”</t>
    </r>
    <r>
      <rPr>
        <sz val="16"/>
        <rFont val="宋体"/>
        <charset val="134"/>
      </rPr>
      <t>现象，实现了改厕治污一体推进、村容乡风同步提升，极大改变了农民群众生活习惯，提升了村容村貌，促进了宜居宜业美丽乡村建设。项目计划投资</t>
    </r>
    <r>
      <rPr>
        <sz val="16"/>
        <rFont val="Times New Roman"/>
        <charset val="134"/>
      </rPr>
      <t>350</t>
    </r>
    <r>
      <rPr>
        <sz val="16"/>
        <rFont val="宋体"/>
        <charset val="134"/>
      </rPr>
      <t>万元。共计投资</t>
    </r>
    <r>
      <rPr>
        <sz val="16"/>
        <rFont val="Times New Roman"/>
        <charset val="134"/>
      </rPr>
      <t>1350</t>
    </r>
    <r>
      <rPr>
        <sz val="16"/>
        <rFont val="宋体"/>
        <charset val="134"/>
      </rPr>
      <t>万元。</t>
    </r>
  </si>
  <si>
    <r>
      <rPr>
        <sz val="16"/>
        <rFont val="宋体"/>
        <charset val="134"/>
      </rPr>
      <t>乡村振兴局</t>
    </r>
  </si>
  <si>
    <r>
      <rPr>
        <sz val="16"/>
        <rFont val="宋体"/>
        <charset val="134"/>
      </rPr>
      <t>一是农民生活条件得到改善和提高，增加前后院种养殖收入，有效提农户生活质量，有效推动巩固拓展脱贫攻坚成果同乡村振兴有效衔接</t>
    </r>
    <r>
      <rPr>
        <sz val="16"/>
        <rFont val="Times New Roman"/>
        <charset val="134"/>
      </rPr>
      <t xml:space="preserve"> </t>
    </r>
    <r>
      <rPr>
        <sz val="16"/>
        <rFont val="宋体"/>
        <charset val="134"/>
      </rPr>
      <t>。二是改善农户公共生活环境卫生，村容村貌和人居环境有效提升和改善，提升农村整体形象，有效推进了乡村全面振兴。三是进一步改变农民思想，提高农民素质，增强农民对美好生活的向往，全面促进经济发展和社会稳定，真正体现精神文明和物质文明的双赢。</t>
    </r>
  </si>
  <si>
    <t>AKT24-SFC002-1</t>
  </si>
  <si>
    <r>
      <rPr>
        <sz val="16"/>
        <rFont val="宋体"/>
        <charset val="134"/>
      </rPr>
      <t>巴仁乡阿热买里村人居环境整治及基础设施提升改造项目</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</si>
  <si>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</si>
  <si>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</si>
  <si>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</si>
  <si>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</si>
  <si>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</si>
  <si>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</si>
  <si>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</si>
  <si>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</si>
  <si>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</si>
  <si>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</si>
  <si>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</si>
  <si>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</si>
  <si>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</si>
  <si>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</si>
  <si>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</si>
  <si>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</si>
  <si>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</si>
  <si>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AKT24-011-1</t>
  </si>
  <si>
    <r>
      <rPr>
        <sz val="16"/>
        <rFont val="宋体"/>
        <charset val="134"/>
      </rPr>
      <t>阿克陶县阿克陶镇公共基础设施建设以工代赈示范项目</t>
    </r>
  </si>
  <si>
    <r>
      <rPr>
        <sz val="16"/>
        <rFont val="宋体"/>
        <charset val="134"/>
      </rPr>
      <t>阿克陶镇喀依恰艾日克村</t>
    </r>
  </si>
  <si>
    <r>
      <rPr>
        <sz val="16"/>
        <rFont val="宋体"/>
        <charset val="134"/>
      </rPr>
      <t>新建及改造农村道路</t>
    </r>
    <r>
      <rPr>
        <sz val="16"/>
        <rFont val="Times New Roman"/>
        <charset val="134"/>
      </rPr>
      <t>6</t>
    </r>
    <r>
      <rPr>
        <sz val="16"/>
        <rFont val="宋体"/>
        <charset val="134"/>
      </rPr>
      <t>公里；浆砌石水渠</t>
    </r>
    <r>
      <rPr>
        <sz val="16"/>
        <rFont val="Times New Roman"/>
        <charset val="134"/>
      </rPr>
      <t>3</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</si>
  <si>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110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</si>
  <si>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110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</si>
  <si>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</si>
  <si>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</si>
  <si>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</si>
  <si>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</si>
  <si>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</si>
  <si>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</si>
  <si>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AKT24-011-3</t>
  </si>
  <si>
    <r>
      <rPr>
        <sz val="16"/>
        <rFont val="宋体"/>
        <charset val="134"/>
      </rPr>
      <t>阿克陶县阿克陶镇</t>
    </r>
    <r>
      <rPr>
        <sz val="16"/>
        <rFont val="Times New Roman"/>
        <charset val="134"/>
      </rPr>
      <t>2024</t>
    </r>
    <r>
      <rPr>
        <sz val="16"/>
        <rFont val="宋体"/>
        <charset val="134"/>
      </rPr>
      <t>年以工代赈示范项目</t>
    </r>
  </si>
  <si>
    <r>
      <rPr>
        <sz val="16"/>
        <rFont val="宋体"/>
        <charset val="134"/>
      </rPr>
      <t>新建及改造农村道路</t>
    </r>
    <r>
      <rPr>
        <sz val="16"/>
        <rFont val="Times New Roman"/>
        <charset val="134"/>
      </rPr>
      <t>7</t>
    </r>
    <r>
      <rPr>
        <sz val="16"/>
        <rFont val="宋体"/>
        <charset val="134"/>
      </rPr>
      <t>公里；浆砌石水渠</t>
    </r>
    <r>
      <rPr>
        <sz val="16"/>
        <rFont val="Times New Roman"/>
        <charset val="134"/>
      </rPr>
      <t>4</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</si>
  <si>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100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</si>
  <si>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100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</si>
  <si>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</si>
  <si>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</si>
  <si>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</si>
  <si>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</si>
  <si>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</si>
  <si>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</si>
  <si>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AKT24-011-5</t>
  </si>
  <si>
    <r>
      <rPr>
        <sz val="16"/>
        <rFont val="宋体"/>
        <charset val="134"/>
      </rPr>
      <t>阿克陶县皮拉勒乡阿克土村人居环境整治</t>
    </r>
    <r>
      <rPr>
        <sz val="16"/>
        <rFont val="Times New Roman"/>
        <charset val="134"/>
      </rPr>
      <t>2024</t>
    </r>
    <r>
      <rPr>
        <sz val="16"/>
        <rFont val="宋体"/>
        <charset val="134"/>
      </rPr>
      <t>年中央财政以工代赈项目</t>
    </r>
  </si>
  <si>
    <r>
      <rPr>
        <sz val="16"/>
        <rFont val="宋体"/>
        <charset val="134"/>
      </rPr>
      <t>皮拉勒乡阿克土村</t>
    </r>
  </si>
  <si>
    <r>
      <rPr>
        <sz val="16"/>
        <rFont val="宋体"/>
        <charset val="134"/>
      </rPr>
      <t>村主干道路、入户路提升改造</t>
    </r>
    <r>
      <rPr>
        <sz val="16"/>
        <rFont val="Times New Roman"/>
        <charset val="134"/>
      </rPr>
      <t>6</t>
    </r>
    <r>
      <rPr>
        <sz val="16"/>
        <rFont val="宋体"/>
        <charset val="134"/>
      </rPr>
      <t>公里，及附属配套设施</t>
    </r>
  </si>
  <si>
    <r>
      <rPr>
        <sz val="16"/>
        <rFont val="宋体"/>
        <charset val="134"/>
      </rPr>
      <t>项目主要绩效目标完成阿克土村的道路基础提升改造，改善农村出行环境，惠及了群众的正常工作和生活，使村民基本生活得到很大的改善，并呈现出社会和谐安定，民风文明健康的良好局面。</t>
    </r>
  </si>
  <si>
    <t>AKT24-011-6</t>
  </si>
  <si>
    <r>
      <rPr>
        <sz val="16"/>
        <rFont val="宋体"/>
        <charset val="134"/>
      </rPr>
      <t>阿克陶县皮拉勒乡恰尔巴格村人居环境整治</t>
    </r>
    <r>
      <rPr>
        <sz val="16"/>
        <rFont val="Times New Roman"/>
        <charset val="134"/>
      </rPr>
      <t>2024</t>
    </r>
    <r>
      <rPr>
        <sz val="16"/>
        <rFont val="宋体"/>
        <charset val="134"/>
      </rPr>
      <t>年中央财政以工代赈项目</t>
    </r>
  </si>
  <si>
    <r>
      <rPr>
        <sz val="16"/>
        <rFont val="宋体"/>
        <charset val="134"/>
      </rPr>
      <t>皮拉勒乡恰尔巴格村</t>
    </r>
  </si>
  <si>
    <r>
      <rPr>
        <sz val="16"/>
        <rFont val="宋体"/>
        <charset val="134"/>
      </rPr>
      <t>项目主要绩效目标完成恰尔巴格村的道路基础提升改造，改善农村出行环境，惠及了群众的正常工作和生活，使村民基本生活得到很大的改善，并呈现出社会和谐安定，民风文明健康的良好局面。</t>
    </r>
  </si>
  <si>
    <t>AKT24-011-7</t>
  </si>
  <si>
    <r>
      <rPr>
        <sz val="16"/>
        <rFont val="宋体"/>
        <charset val="134"/>
      </rPr>
      <t>阿克陶县皮拉勒乡乌尊拉村人居环境整治</t>
    </r>
    <r>
      <rPr>
        <sz val="16"/>
        <rFont val="Times New Roman"/>
        <charset val="134"/>
      </rPr>
      <t>2024</t>
    </r>
    <r>
      <rPr>
        <sz val="16"/>
        <rFont val="宋体"/>
        <charset val="134"/>
      </rPr>
      <t>年中央财政以工代赈项目</t>
    </r>
  </si>
  <si>
    <r>
      <rPr>
        <sz val="16"/>
        <rFont val="宋体"/>
        <charset val="134"/>
      </rPr>
      <t>皮拉勒乡乌尊拉村</t>
    </r>
  </si>
  <si>
    <r>
      <rPr>
        <sz val="16"/>
        <rFont val="宋体"/>
        <charset val="134"/>
      </rPr>
      <t>项目主要绩效目标完成乌尊拉的道路基础提升改造，改善农村出行环境，惠及了群众的正常工作和生活，使村民基本生活得到很大的改善，并呈现出社会和谐安定，民风文明健康的良好局面。</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</si>
  <si>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</si>
  <si>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</si>
  <si>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</si>
  <si>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</si>
  <si>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</si>
  <si>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</si>
  <si>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</si>
  <si>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</si>
  <si>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</si>
  <si>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</si>
  <si>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</si>
  <si>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</si>
  <si>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AKT24-011-10</t>
  </si>
  <si>
    <r>
      <rPr>
        <sz val="16"/>
        <rFont val="宋体"/>
        <charset val="134"/>
      </rPr>
      <t>阿克陶县喀热开其克乡托普热利克村人居环境整治建设</t>
    </r>
    <r>
      <rPr>
        <sz val="16"/>
        <rFont val="Times New Roman"/>
        <charset val="134"/>
      </rPr>
      <t>2024</t>
    </r>
    <r>
      <rPr>
        <sz val="16"/>
        <rFont val="宋体"/>
        <charset val="134"/>
      </rPr>
      <t>年中央财政以工代赈项目</t>
    </r>
  </si>
  <si>
    <r>
      <rPr>
        <sz val="16"/>
        <rFont val="宋体"/>
        <charset val="134"/>
      </rPr>
      <t>喀热开其克乡托普热利克村</t>
    </r>
  </si>
  <si>
    <r>
      <rPr>
        <sz val="16"/>
        <rFont val="宋体"/>
        <charset val="134"/>
      </rPr>
      <t>农村道路提升改造</t>
    </r>
    <r>
      <rPr>
        <sz val="16"/>
        <rFont val="Times New Roman"/>
        <charset val="134"/>
      </rPr>
      <t>6</t>
    </r>
    <r>
      <rPr>
        <sz val="16"/>
        <rFont val="宋体"/>
        <charset val="134"/>
      </rPr>
      <t>公里，及附属配套设施建设。</t>
    </r>
  </si>
  <si>
    <r>
      <rPr>
        <sz val="16"/>
        <rFont val="宋体"/>
        <charset val="134"/>
      </rPr>
      <t>喀热开其克乡</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</si>
  <si>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</si>
  <si>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45</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</si>
  <si>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</si>
  <si>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</si>
  <si>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</si>
  <si>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</si>
  <si>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</si>
  <si>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</si>
  <si>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</si>
  <si>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</si>
  <si>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</si>
  <si>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</si>
  <si>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</si>
  <si>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</si>
  <si>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AKT24-011-14</t>
  </si>
  <si>
    <r>
      <rPr>
        <sz val="16"/>
        <rFont val="宋体"/>
        <charset val="134"/>
      </rPr>
      <t>阿克陶县皮拉勒乡皮拉勒村民族团结一条街</t>
    </r>
    <r>
      <rPr>
        <sz val="16"/>
        <rFont val="Times New Roman"/>
        <charset val="134"/>
      </rPr>
      <t>2024</t>
    </r>
    <r>
      <rPr>
        <sz val="16"/>
        <rFont val="宋体"/>
        <charset val="134"/>
      </rPr>
      <t>年中央财政以工代赈项目</t>
    </r>
  </si>
  <si>
    <r>
      <rPr>
        <sz val="16"/>
        <rFont val="宋体"/>
        <charset val="134"/>
      </rPr>
      <t>皮拉勒乡皮拉勒村</t>
    </r>
  </si>
  <si>
    <r>
      <rPr>
        <sz val="16"/>
        <rFont val="宋体"/>
        <charset val="134"/>
      </rPr>
      <t>入户路硬化及修缮</t>
    </r>
    <r>
      <rPr>
        <sz val="16"/>
        <rFont val="Times New Roman"/>
        <charset val="134"/>
      </rPr>
      <t>4</t>
    </r>
    <r>
      <rPr>
        <sz val="16"/>
        <rFont val="宋体"/>
        <charset val="134"/>
      </rPr>
      <t>公里，铺设路沿石</t>
    </r>
    <r>
      <rPr>
        <sz val="16"/>
        <rFont val="Times New Roman"/>
        <charset val="134"/>
      </rPr>
      <t>2.4</t>
    </r>
    <r>
      <rPr>
        <sz val="16"/>
        <rFont val="宋体"/>
        <charset val="134"/>
      </rPr>
      <t>公里，及附属配套设施。</t>
    </r>
  </si>
  <si>
    <r>
      <rPr>
        <sz val="16"/>
        <rFont val="宋体"/>
        <charset val="134"/>
      </rPr>
      <t>项目主要绩效目标完成皮拉勒村的道路基础提升改造，改善农村出行环境，惠及了群众的正常工作和生活，使村民基本生活得到很大的改善，并呈现出社会和谐安定，民风文明健康的良好局面。</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</si>
  <si>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</si>
  <si>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</si>
  <si>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</si>
  <si>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</si>
  <si>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</si>
  <si>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t>AKT24-SFC006-1</t>
  </si>
  <si>
    <r>
      <rPr>
        <sz val="16"/>
        <rFont val="宋体"/>
        <charset val="134"/>
      </rPr>
      <t>奥依塔克镇奥依塔克村乡村振兴示范村建设项目</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</si>
  <si>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</si>
  <si>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</si>
  <si>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</si>
  <si>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rPr>
        <sz val="16"/>
        <rFont val="宋体"/>
        <charset val="134"/>
      </rP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</si>
  <si>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rPr>
        <sz val="16"/>
        <rFont val="宋体"/>
        <charset val="134"/>
      </rP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</si>
  <si>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</si>
  <si>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</si>
  <si>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</si>
  <si>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</si>
  <si>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</si>
  <si>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</si>
  <si>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</si>
  <si>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</si>
  <si>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</si>
  <si>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</si>
  <si>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</si>
  <si>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</si>
  <si>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</si>
  <si>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</si>
  <si>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</si>
  <si>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</si>
  <si>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</si>
  <si>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</si>
  <si>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</si>
  <si>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</si>
  <si>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</si>
  <si>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</si>
  <si>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</si>
  <si>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</si>
  <si>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</si>
  <si>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</si>
  <si>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</si>
  <si>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</si>
  <si>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</si>
  <si>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</si>
  <si>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</si>
  <si>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</si>
  <si>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</si>
  <si>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减轻家庭经济困难学生经济负担，确保已脱贫户（含监测帮扶对象）家庭子女顺利完成学业，阻断贫困代际传递，巩固脱贫攻坚成果同乡村振兴有效衔接。</t>
    </r>
  </si>
  <si>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</si>
  <si>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</si>
  <si>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</si>
  <si>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</si>
  <si>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</si>
  <si>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</si>
  <si>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</si>
  <si>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</si>
  <si>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</si>
  <si>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</si>
  <si>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</si>
  <si>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</si>
  <si>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</si>
  <si>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</si>
  <si>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</si>
  <si>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</si>
  <si>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克州阿克陶县巩固拓展脱贫攻坚成果同乡村振兴项目储备库分类统计表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</si>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</sst>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 numFmtId="177" formatCode="0;[Red]0"/>
    <numFmt numFmtId="178" formatCode="0.00;[Red]0.00"/>
    <numFmt numFmtId="179" formatCode="0_ "/>
    <numFmt numFmtId="180" formatCode="yyyy&quot;年&quot;m&quot;月&quot;d&quot;日&quot;;@"/>
  </numFmts>
  <fonts count="53">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font>
    <font>
      <sz val="16"/>
      <name val="宋体"/>
      <charset val="134"/>
      <scheme val="minor"/>
    </font>
    <font>
      <sz val="18"/>
      <name val="宋体"/>
      <charset val="134"/>
    </font>
    <font>
      <sz val="26"/>
      <name val="宋体"/>
      <charset val="134"/>
    </font>
    <font>
      <b/>
      <sz val="36"/>
      <name val="宋体"/>
      <charset val="134"/>
    </font>
    <font>
      <b/>
      <sz val="18"/>
      <name val="宋体"/>
      <charset val="134"/>
    </font>
    <font>
      <sz val="16"/>
      <name val="Times New Roman"/>
      <charset val="134"/>
    </font>
    <font>
      <sz val="14"/>
      <name val="宋体"/>
      <charset val="134"/>
    </font>
    <font>
      <sz val="18"/>
      <name val="宋体"/>
      <charset val="134"/>
      <scheme val="minor"/>
    </font>
    <font>
      <b/>
      <sz val="16"/>
      <name val="Times New Roman"/>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0"/>
      <name val="Arial"/>
      <charset val="0"/>
    </font>
    <font>
      <b/>
      <sz val="11"/>
      <color theme="1"/>
      <name val="宋体"/>
      <charset val="0"/>
      <scheme val="minor"/>
    </font>
    <font>
      <sz val="11"/>
      <color rgb="FF9C6500"/>
      <name val="宋体"/>
      <charset val="0"/>
      <scheme val="minor"/>
    </font>
    <font>
      <b/>
      <sz val="11"/>
      <color rgb="FFFA7D00"/>
      <name val="宋体"/>
      <charset val="0"/>
      <scheme val="minor"/>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5" fillId="8" borderId="0" applyNumberFormat="0" applyBorder="0" applyAlignment="0" applyProtection="0">
      <alignment vertical="center"/>
    </xf>
    <xf numFmtId="0" fontId="3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7" borderId="0" applyNumberFormat="0" applyBorder="0" applyAlignment="0" applyProtection="0">
      <alignment vertical="center"/>
    </xf>
    <xf numFmtId="0" fontId="39" fillId="18" borderId="0" applyNumberFormat="0" applyBorder="0" applyAlignment="0" applyProtection="0">
      <alignment vertical="center"/>
    </xf>
    <xf numFmtId="43" fontId="0" fillId="0" borderId="0" applyFont="0" applyFill="0" applyBorder="0" applyAlignment="0" applyProtection="0">
      <alignment vertical="center"/>
    </xf>
    <xf numFmtId="0" fontId="32" fillId="1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0" borderId="11" applyNumberFormat="0" applyFont="0" applyAlignment="0" applyProtection="0">
      <alignment vertical="center"/>
    </xf>
    <xf numFmtId="0" fontId="32" fillId="23"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32" fillId="5" borderId="0" applyNumberFormat="0" applyBorder="0" applyAlignment="0" applyProtection="0">
      <alignment vertical="center"/>
    </xf>
    <xf numFmtId="0" fontId="43" fillId="0" borderId="14" applyNumberFormat="0" applyFill="0" applyAlignment="0" applyProtection="0">
      <alignment vertical="center"/>
    </xf>
    <xf numFmtId="0" fontId="32" fillId="27" borderId="0" applyNumberFormat="0" applyBorder="0" applyAlignment="0" applyProtection="0">
      <alignment vertical="center"/>
    </xf>
    <xf numFmtId="0" fontId="38" fillId="16" borderId="10" applyNumberFormat="0" applyAlignment="0" applyProtection="0">
      <alignment vertical="center"/>
    </xf>
    <xf numFmtId="0" fontId="51" fillId="16" borderId="8" applyNumberFormat="0" applyAlignment="0" applyProtection="0">
      <alignment vertical="center"/>
    </xf>
    <xf numFmtId="0" fontId="36" fillId="14" borderId="9" applyNumberFormat="0" applyAlignment="0" applyProtection="0">
      <alignment vertical="center"/>
    </xf>
    <xf numFmtId="0" fontId="35" fillId="25" borderId="0" applyNumberFormat="0" applyBorder="0" applyAlignment="0" applyProtection="0">
      <alignment vertical="center"/>
    </xf>
    <xf numFmtId="0" fontId="32" fillId="15" borderId="0" applyNumberFormat="0" applyBorder="0" applyAlignment="0" applyProtection="0">
      <alignment vertical="center"/>
    </xf>
    <xf numFmtId="0" fontId="42" fillId="0" borderId="12" applyNumberFormat="0" applyFill="0" applyAlignment="0" applyProtection="0">
      <alignment vertical="center"/>
    </xf>
    <xf numFmtId="0" fontId="49" fillId="0" borderId="15" applyNumberFormat="0" applyFill="0" applyAlignment="0" applyProtection="0">
      <alignment vertical="center"/>
    </xf>
    <xf numFmtId="0" fontId="34" fillId="7" borderId="0" applyNumberFormat="0" applyBorder="0" applyAlignment="0" applyProtection="0">
      <alignment vertical="center"/>
    </xf>
    <xf numFmtId="0" fontId="50" fillId="30" borderId="0" applyNumberFormat="0" applyBorder="0" applyAlignment="0" applyProtection="0">
      <alignment vertical="center"/>
    </xf>
    <xf numFmtId="0" fontId="35" fillId="32" borderId="0" applyNumberFormat="0" applyBorder="0" applyAlignment="0" applyProtection="0">
      <alignment vertical="center"/>
    </xf>
    <xf numFmtId="0" fontId="32" fillId="13" borderId="0" applyNumberFormat="0" applyBorder="0" applyAlignment="0" applyProtection="0">
      <alignment vertical="center"/>
    </xf>
    <xf numFmtId="0" fontId="35" fillId="22" borderId="0" applyNumberFormat="0" applyBorder="0" applyAlignment="0" applyProtection="0">
      <alignment vertical="center"/>
    </xf>
    <xf numFmtId="0" fontId="35" fillId="24" borderId="0" applyNumberFormat="0" applyBorder="0" applyAlignment="0" applyProtection="0">
      <alignment vertical="center"/>
    </xf>
    <xf numFmtId="0" fontId="35" fillId="29" borderId="0" applyNumberFormat="0" applyBorder="0" applyAlignment="0" applyProtection="0">
      <alignment vertical="center"/>
    </xf>
    <xf numFmtId="0" fontId="35" fillId="12" borderId="0" applyNumberFormat="0" applyBorder="0" applyAlignment="0" applyProtection="0">
      <alignment vertical="center"/>
    </xf>
    <xf numFmtId="0" fontId="32" fillId="26" borderId="0" applyNumberFormat="0" applyBorder="0" applyAlignment="0" applyProtection="0">
      <alignment vertical="center"/>
    </xf>
    <xf numFmtId="0" fontId="0" fillId="0" borderId="0">
      <alignment vertical="center"/>
    </xf>
    <xf numFmtId="0" fontId="32" fillId="11" borderId="0" applyNumberFormat="0" applyBorder="0" applyAlignment="0" applyProtection="0">
      <alignment vertical="center"/>
    </xf>
    <xf numFmtId="0" fontId="35" fillId="21"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28" borderId="0" applyNumberFormat="0" applyBorder="0" applyAlignment="0" applyProtection="0">
      <alignment vertical="center"/>
    </xf>
    <xf numFmtId="0" fontId="32" fillId="10" borderId="0" applyNumberFormat="0" applyBorder="0" applyAlignment="0" applyProtection="0">
      <alignment vertical="center"/>
    </xf>
    <xf numFmtId="0" fontId="32" fillId="35" borderId="0" applyNumberFormat="0" applyBorder="0" applyAlignment="0" applyProtection="0">
      <alignment vertical="center"/>
    </xf>
    <xf numFmtId="0" fontId="35" fillId="9" borderId="0" applyNumberFormat="0" applyBorder="0" applyAlignment="0" applyProtection="0">
      <alignment vertical="center"/>
    </xf>
    <xf numFmtId="0" fontId="32" fillId="31" borderId="0" applyNumberFormat="0" applyBorder="0" applyAlignment="0" applyProtection="0">
      <alignment vertical="center"/>
    </xf>
    <xf numFmtId="0" fontId="3" fillId="0" borderId="0">
      <alignment vertical="center"/>
    </xf>
    <xf numFmtId="0" fontId="9" fillId="0" borderId="0"/>
    <xf numFmtId="0" fontId="48" fillId="0" borderId="0"/>
  </cellStyleXfs>
  <cellXfs count="201">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lignment vertical="center"/>
    </xf>
    <xf numFmtId="0" fontId="24"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25" fillId="0" borderId="0" xfId="0" applyFont="1" applyFill="1" applyAlignment="1">
      <alignment horizontal="left" vertical="center" wrapText="1"/>
    </xf>
    <xf numFmtId="0" fontId="26" fillId="0" borderId="0" xfId="0" applyFont="1" applyFill="1" applyAlignment="1">
      <alignment horizontal="center" vertical="center" wrapText="1"/>
    </xf>
    <xf numFmtId="0" fontId="26"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justify" vertical="center" wrapText="1"/>
    </xf>
    <xf numFmtId="0" fontId="24"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justify" vertical="center" wrapText="1"/>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7"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8" fillId="0" borderId="1" xfId="0" applyNumberFormat="1" applyFont="1" applyFill="1" applyBorder="1" applyAlignment="1">
      <alignment horizontal="center" vertical="center" shrinkToFit="1"/>
    </xf>
    <xf numFmtId="0" fontId="22" fillId="0" borderId="1" xfId="0" applyNumberFormat="1" applyFont="1" applyFill="1" applyBorder="1" applyAlignment="1" applyProtection="1">
      <alignment horizontal="left" vertical="center" wrapText="1"/>
    </xf>
    <xf numFmtId="0" fontId="28" fillId="0" borderId="1" xfId="0" applyNumberFormat="1" applyFont="1" applyFill="1" applyBorder="1" applyAlignment="1">
      <alignment vertical="center" shrinkToFit="1"/>
    </xf>
    <xf numFmtId="0" fontId="28" fillId="0" borderId="1" xfId="0" applyFont="1" applyFill="1" applyBorder="1" applyAlignment="1">
      <alignment horizontal="justify" vertical="center" wrapText="1"/>
    </xf>
    <xf numFmtId="0" fontId="16" fillId="0" borderId="0" xfId="0" applyFont="1" applyFill="1" applyAlignment="1">
      <alignment horizontal="justify" vertical="center" wrapText="1"/>
    </xf>
    <xf numFmtId="0" fontId="18" fillId="0" borderId="3"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22" fillId="0" borderId="1" xfId="0" applyNumberFormat="1" applyFont="1" applyFill="1" applyBorder="1" applyAlignment="1">
      <alignment vertical="center" wrapText="1"/>
    </xf>
    <xf numFmtId="0" fontId="22" fillId="0" borderId="1" xfId="0" applyNumberFormat="1" applyFont="1" applyFill="1" applyBorder="1" applyAlignment="1">
      <alignment horizontal="justify" vertical="center" wrapText="1"/>
    </xf>
    <xf numFmtId="0" fontId="28" fillId="0" borderId="1" xfId="40" applyNumberFormat="1" applyFont="1" applyFill="1" applyBorder="1" applyAlignment="1" applyProtection="1">
      <alignment horizontal="justify" vertical="center" wrapText="1"/>
    </xf>
    <xf numFmtId="0" fontId="31"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left" vertical="center" wrapText="1"/>
    </xf>
    <xf numFmtId="0" fontId="31" fillId="0" borderId="1" xfId="0" applyFont="1" applyFill="1" applyBorder="1" applyAlignment="1">
      <alignment horizontal="center" vertical="center" wrapText="1"/>
    </xf>
    <xf numFmtId="31" fontId="31" fillId="0" borderId="1" xfId="0" applyNumberFormat="1" applyFont="1" applyFill="1" applyBorder="1" applyAlignment="1">
      <alignment horizontal="center" vertical="center" wrapText="1" shrinkToFit="1"/>
    </xf>
    <xf numFmtId="0" fontId="28" fillId="0" borderId="1" xfId="40" applyNumberFormat="1" applyFont="1" applyFill="1" applyBorder="1" applyAlignment="1" applyProtection="1">
      <alignment horizontal="center" vertical="center" wrapText="1"/>
    </xf>
    <xf numFmtId="49" fontId="2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31" fontId="28"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pplyProtection="1">
      <alignment horizontal="left" vertical="center" wrapText="1"/>
    </xf>
    <xf numFmtId="0" fontId="30" fillId="0" borderId="1" xfId="0" applyFont="1" applyFill="1" applyBorder="1">
      <alignment vertical="center"/>
    </xf>
    <xf numFmtId="0" fontId="22" fillId="0" borderId="1" xfId="0" applyFont="1" applyFill="1" applyBorder="1" applyAlignment="1">
      <alignment horizontal="center" vertical="center" wrapText="1"/>
    </xf>
    <xf numFmtId="179" fontId="22" fillId="0" borderId="1" xfId="0" applyNumberFormat="1" applyFont="1" applyFill="1" applyBorder="1" applyAlignment="1">
      <alignment horizontal="left" vertical="center" wrapText="1"/>
    </xf>
    <xf numFmtId="180" fontId="28" fillId="0" borderId="1" xfId="0" applyNumberFormat="1" applyFont="1" applyFill="1" applyBorder="1" applyAlignment="1">
      <alignment horizontal="center" vertical="center" wrapText="1" shrinkToFit="1"/>
    </xf>
    <xf numFmtId="0" fontId="28" fillId="0" borderId="1" xfId="0" applyFont="1" applyFill="1" applyBorder="1" applyAlignment="1" applyProtection="1">
      <alignment horizontal="justify" vertical="center" wrapText="1"/>
    </xf>
    <xf numFmtId="0" fontId="22" fillId="0" borderId="1" xfId="0" applyFont="1" applyFill="1" applyBorder="1" applyAlignment="1">
      <alignment horizontal="left" vertical="center" wrapText="1"/>
    </xf>
    <xf numFmtId="0" fontId="27"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28" fillId="0" borderId="4" xfId="0" applyNumberFormat="1" applyFont="1" applyFill="1" applyBorder="1" applyAlignment="1">
      <alignment horizontal="justify" vertical="center" wrapText="1"/>
    </xf>
    <xf numFmtId="0" fontId="28" fillId="0" borderId="7" xfId="40" applyNumberFormat="1" applyFont="1" applyFill="1" applyBorder="1" applyAlignment="1" applyProtection="1">
      <alignment horizontal="justify" vertical="center" wrapText="1"/>
    </xf>
    <xf numFmtId="0" fontId="22" fillId="0" borderId="1" xfId="40" applyNumberFormat="1"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justify"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7"/>
  <sheetViews>
    <sheetView showZeros="0" view="pageBreakPreview" zoomScale="40" zoomScaleNormal="100" workbookViewId="0">
      <pane xSplit="14" ySplit="10" topLeftCell="X30" activePane="bottomRight" state="frozen"/>
      <selection/>
      <selection pane="topRight"/>
      <selection pane="bottomLeft"/>
      <selection pane="bottomRight" activeCell="X30" sqref="X30"/>
    </sheetView>
  </sheetViews>
  <sheetFormatPr defaultColWidth="8.89166666666667" defaultRowHeight="13.5"/>
  <cols>
    <col min="1" max="1" width="10.2333333333333" style="122" customWidth="1"/>
    <col min="2" max="2" width="12.7333333333333" style="123" customWidth="1"/>
    <col min="3" max="3" width="11.8083333333333" style="124" customWidth="1"/>
    <col min="4" max="4" width="21.0333333333333" style="121" customWidth="1"/>
    <col min="5" max="6" width="19.1666666666667" style="121" customWidth="1"/>
    <col min="7" max="7" width="12.7416666666667" style="122" customWidth="1"/>
    <col min="8" max="8" width="35.3166666666667" style="119" customWidth="1"/>
    <col min="9" max="9" width="18.3333333333333" style="119" customWidth="1"/>
    <col min="10" max="10" width="171.666666666667" style="121" customWidth="1"/>
    <col min="11" max="11" width="14.7333333333333" style="122" customWidth="1"/>
    <col min="12" max="13" width="14.3583333333333" style="122" customWidth="1"/>
    <col min="14" max="14" width="28.8916666666667" style="122" customWidth="1"/>
    <col min="15" max="15" width="19.1666666666667" style="122" customWidth="1"/>
    <col min="16" max="16" width="12.7" style="122" customWidth="1"/>
    <col min="17" max="17" width="11.1416666666667" style="122" customWidth="1"/>
    <col min="18" max="18" width="10.9083333333333" style="122" customWidth="1"/>
    <col min="19" max="19" width="11.5833333333333" style="122" customWidth="1"/>
    <col min="20" max="20" width="12.4916666666667" style="122" customWidth="1"/>
    <col min="21" max="21" width="9.64166666666667" style="122" customWidth="1"/>
    <col min="22" max="22" width="10.675" style="121" customWidth="1"/>
    <col min="23" max="23" width="13.1666666666667" style="121" customWidth="1"/>
    <col min="24" max="25" width="73.6083333333333" style="121" customWidth="1"/>
    <col min="26" max="27" width="27.7666666666667" style="121" customWidth="1"/>
    <col min="28" max="28" width="15.6416666666667" style="121" customWidth="1"/>
    <col min="29" max="16384" width="8.89166666666667" style="121"/>
  </cols>
  <sheetData>
    <row r="1" s="100" customFormat="1" ht="39" customHeight="1" spans="1:28">
      <c r="A1" s="125" t="s">
        <v>0</v>
      </c>
      <c r="B1" s="125"/>
      <c r="C1" s="126"/>
      <c r="D1" s="127"/>
      <c r="E1" s="127"/>
      <c r="F1" s="127"/>
      <c r="J1" s="147"/>
      <c r="K1" s="148"/>
      <c r="X1" s="166"/>
      <c r="Y1" s="166"/>
      <c r="Z1" s="166"/>
      <c r="AA1" s="166"/>
      <c r="AB1" s="166"/>
    </row>
    <row r="2" s="101" customFormat="1" ht="63" customHeight="1" spans="1:28">
      <c r="A2" s="128" t="s">
        <v>1</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row>
    <row r="3" s="102" customFormat="1" ht="70" customHeight="1" spans="1:28">
      <c r="A3" s="130" t="s">
        <v>2</v>
      </c>
      <c r="B3" s="130" t="s">
        <v>3</v>
      </c>
      <c r="C3" s="131" t="s">
        <v>4</v>
      </c>
      <c r="D3" s="130" t="s">
        <v>5</v>
      </c>
      <c r="E3" s="130" t="s">
        <v>6</v>
      </c>
      <c r="F3" s="130" t="s">
        <v>7</v>
      </c>
      <c r="G3" s="130" t="s">
        <v>8</v>
      </c>
      <c r="H3" s="130" t="s">
        <v>9</v>
      </c>
      <c r="I3" s="130" t="s">
        <v>10</v>
      </c>
      <c r="J3" s="130" t="s">
        <v>11</v>
      </c>
      <c r="K3" s="130" t="s">
        <v>12</v>
      </c>
      <c r="L3" s="130" t="s">
        <v>13</v>
      </c>
      <c r="M3" s="130"/>
      <c r="N3" s="130" t="s">
        <v>14</v>
      </c>
      <c r="O3" s="131" t="s">
        <v>15</v>
      </c>
      <c r="P3" s="131"/>
      <c r="Q3" s="131"/>
      <c r="R3" s="131"/>
      <c r="S3" s="131"/>
      <c r="T3" s="131"/>
      <c r="U3" s="131"/>
      <c r="V3" s="130" t="s">
        <v>16</v>
      </c>
      <c r="W3" s="130"/>
      <c r="X3" s="130" t="s">
        <v>17</v>
      </c>
      <c r="Y3" s="130" t="s">
        <v>18</v>
      </c>
      <c r="Z3" s="130" t="s">
        <v>19</v>
      </c>
      <c r="AA3" s="130" t="s">
        <v>20</v>
      </c>
      <c r="AB3" s="130" t="s">
        <v>21</v>
      </c>
    </row>
    <row r="4" s="102" customFormat="1" ht="46" customHeight="1" spans="1:28">
      <c r="A4" s="130"/>
      <c r="B4" s="130"/>
      <c r="C4" s="131"/>
      <c r="D4" s="130"/>
      <c r="E4" s="130"/>
      <c r="F4" s="130"/>
      <c r="G4" s="130"/>
      <c r="H4" s="130"/>
      <c r="I4" s="130"/>
      <c r="J4" s="130"/>
      <c r="K4" s="130"/>
      <c r="L4" s="130" t="s">
        <v>22</v>
      </c>
      <c r="M4" s="130" t="s">
        <v>23</v>
      </c>
      <c r="N4" s="130"/>
      <c r="O4" s="130" t="s">
        <v>24</v>
      </c>
      <c r="P4" s="149" t="s">
        <v>25</v>
      </c>
      <c r="Q4" s="167" t="s">
        <v>26</v>
      </c>
      <c r="R4" s="130" t="s">
        <v>27</v>
      </c>
      <c r="S4" s="130" t="s">
        <v>28</v>
      </c>
      <c r="T4" s="130" t="s">
        <v>29</v>
      </c>
      <c r="U4" s="130" t="s">
        <v>30</v>
      </c>
      <c r="V4" s="130" t="s">
        <v>31</v>
      </c>
      <c r="W4" s="130" t="s">
        <v>32</v>
      </c>
      <c r="X4" s="130"/>
      <c r="Y4" s="130"/>
      <c r="Z4" s="130"/>
      <c r="AA4" s="130"/>
      <c r="AB4" s="130"/>
    </row>
    <row r="5" s="102" customFormat="1" ht="118" customHeight="1" spans="1:28">
      <c r="A5" s="130"/>
      <c r="B5" s="130"/>
      <c r="C5" s="131"/>
      <c r="D5" s="130"/>
      <c r="E5" s="130"/>
      <c r="F5" s="130"/>
      <c r="G5" s="130"/>
      <c r="H5" s="130"/>
      <c r="I5" s="130"/>
      <c r="J5" s="130"/>
      <c r="K5" s="130"/>
      <c r="L5" s="130"/>
      <c r="M5" s="130"/>
      <c r="N5" s="130"/>
      <c r="O5" s="130"/>
      <c r="P5" s="150"/>
      <c r="Q5" s="167"/>
      <c r="R5" s="130"/>
      <c r="S5" s="130"/>
      <c r="T5" s="130"/>
      <c r="U5" s="130"/>
      <c r="V5" s="130"/>
      <c r="W5" s="130"/>
      <c r="X5" s="130"/>
      <c r="Y5" s="130"/>
      <c r="Z5" s="130"/>
      <c r="AA5" s="130"/>
      <c r="AB5" s="130"/>
    </row>
    <row r="6" s="103" customFormat="1" ht="57" customHeight="1" spans="1:28">
      <c r="A6" s="132"/>
      <c r="B6" s="132" t="s">
        <v>33</v>
      </c>
      <c r="C6" s="132"/>
      <c r="D6" s="132"/>
      <c r="E6" s="132"/>
      <c r="F6" s="132"/>
      <c r="G6" s="132"/>
      <c r="H6" s="132"/>
      <c r="I6" s="132"/>
      <c r="J6" s="132"/>
      <c r="K6" s="132"/>
      <c r="L6" s="132"/>
      <c r="M6" s="132"/>
      <c r="N6" s="132">
        <f t="shared" ref="N6:U6" si="0">N7+N96+N115+N172+N181+N189+N192+N197</f>
        <v>170608.513125</v>
      </c>
      <c r="O6" s="132">
        <f t="shared" si="0"/>
        <v>63893.523125</v>
      </c>
      <c r="P6" s="132">
        <f t="shared" si="0"/>
        <v>55341.99</v>
      </c>
      <c r="Q6" s="132">
        <f t="shared" si="0"/>
        <v>50400</v>
      </c>
      <c r="R6" s="132">
        <f t="shared" si="0"/>
        <v>341</v>
      </c>
      <c r="S6" s="132">
        <f t="shared" si="0"/>
        <v>344</v>
      </c>
      <c r="T6" s="132">
        <f t="shared" si="0"/>
        <v>0</v>
      </c>
      <c r="U6" s="132">
        <f t="shared" si="0"/>
        <v>7800</v>
      </c>
      <c r="V6" s="132"/>
      <c r="W6" s="132"/>
      <c r="X6" s="132"/>
      <c r="Y6" s="132"/>
      <c r="Z6" s="132"/>
      <c r="AA6" s="132"/>
      <c r="AB6" s="132"/>
    </row>
    <row r="7" s="104" customFormat="1" ht="30" customHeight="1" spans="1:28">
      <c r="A7" s="133" t="s">
        <v>34</v>
      </c>
      <c r="B7" s="134" t="s">
        <v>35</v>
      </c>
      <c r="C7" s="134"/>
      <c r="D7" s="134"/>
      <c r="E7" s="134"/>
      <c r="F7" s="134"/>
      <c r="G7" s="134"/>
      <c r="H7" s="134"/>
      <c r="I7" s="134"/>
      <c r="J7" s="134"/>
      <c r="K7" s="151"/>
      <c r="L7" s="151"/>
      <c r="M7" s="151"/>
      <c r="N7" s="151">
        <f t="shared" ref="N7:U7" si="1">N8+N44+N51+N84+N89</f>
        <v>128570.622185</v>
      </c>
      <c r="O7" s="151">
        <f t="shared" si="1"/>
        <v>49360.263885</v>
      </c>
      <c r="P7" s="151">
        <f t="shared" si="1"/>
        <v>42122.3583</v>
      </c>
      <c r="Q7" s="151">
        <f t="shared" si="1"/>
        <v>36800</v>
      </c>
      <c r="R7" s="151">
        <f t="shared" si="1"/>
        <v>0</v>
      </c>
      <c r="S7" s="151">
        <f t="shared" si="1"/>
        <v>0</v>
      </c>
      <c r="T7" s="151">
        <f t="shared" si="1"/>
        <v>0</v>
      </c>
      <c r="U7" s="151">
        <f t="shared" si="1"/>
        <v>7800</v>
      </c>
      <c r="V7" s="151"/>
      <c r="W7" s="151"/>
      <c r="X7" s="151"/>
      <c r="Y7" s="151"/>
      <c r="Z7" s="151"/>
      <c r="AA7" s="151"/>
      <c r="AB7" s="151"/>
    </row>
    <row r="8" s="104" customFormat="1" ht="30" customHeight="1" spans="1:28">
      <c r="A8" s="135" t="s">
        <v>36</v>
      </c>
      <c r="B8" s="134" t="s">
        <v>37</v>
      </c>
      <c r="C8" s="134"/>
      <c r="D8" s="134"/>
      <c r="E8" s="134"/>
      <c r="F8" s="134"/>
      <c r="G8" s="134"/>
      <c r="H8" s="134"/>
      <c r="I8" s="134"/>
      <c r="J8" s="134"/>
      <c r="K8" s="151"/>
      <c r="L8" s="151"/>
      <c r="M8" s="151"/>
      <c r="N8" s="151">
        <f t="shared" ref="N8:U8" si="2">N9+N18+N33+N34+N37+N43</f>
        <v>33719.892185</v>
      </c>
      <c r="O8" s="151">
        <f t="shared" si="2"/>
        <v>22624.703885</v>
      </c>
      <c r="P8" s="151">
        <f t="shared" si="2"/>
        <v>10807.1883</v>
      </c>
      <c r="Q8" s="151">
        <f t="shared" si="2"/>
        <v>0</v>
      </c>
      <c r="R8" s="151">
        <f t="shared" si="2"/>
        <v>0</v>
      </c>
      <c r="S8" s="151">
        <f t="shared" si="2"/>
        <v>0</v>
      </c>
      <c r="T8" s="151">
        <f t="shared" si="2"/>
        <v>0</v>
      </c>
      <c r="U8" s="151">
        <f t="shared" si="2"/>
        <v>7800</v>
      </c>
      <c r="V8" s="151"/>
      <c r="W8" s="151"/>
      <c r="X8" s="151"/>
      <c r="Y8" s="151"/>
      <c r="Z8" s="151"/>
      <c r="AA8" s="151"/>
      <c r="AB8" s="151"/>
    </row>
    <row r="9" s="105" customFormat="1" ht="30" customHeight="1" spans="1:28">
      <c r="A9" s="135" t="s">
        <v>38</v>
      </c>
      <c r="B9" s="134" t="s">
        <v>39</v>
      </c>
      <c r="C9" s="134"/>
      <c r="D9" s="134"/>
      <c r="E9" s="134"/>
      <c r="F9" s="134"/>
      <c r="G9" s="134"/>
      <c r="H9" s="134"/>
      <c r="I9" s="134"/>
      <c r="J9" s="134"/>
      <c r="K9" s="152">
        <f t="shared" ref="K9:U9" si="3">SUM(K10:K17)</f>
        <v>4519</v>
      </c>
      <c r="L9" s="152">
        <f t="shared" si="3"/>
        <v>11088</v>
      </c>
      <c r="M9" s="152">
        <f t="shared" si="3"/>
        <v>21653</v>
      </c>
      <c r="N9" s="152">
        <f t="shared" si="3"/>
        <v>6655.227935</v>
      </c>
      <c r="O9" s="153">
        <f t="shared" si="3"/>
        <v>5850.157935</v>
      </c>
      <c r="P9" s="153">
        <f t="shared" si="3"/>
        <v>517.07</v>
      </c>
      <c r="Q9" s="153">
        <f t="shared" si="3"/>
        <v>0</v>
      </c>
      <c r="R9" s="153">
        <f t="shared" si="3"/>
        <v>0</v>
      </c>
      <c r="S9" s="153">
        <f t="shared" si="3"/>
        <v>0</v>
      </c>
      <c r="T9" s="153">
        <f t="shared" si="3"/>
        <v>0</v>
      </c>
      <c r="U9" s="153">
        <f t="shared" si="3"/>
        <v>0</v>
      </c>
      <c r="V9" s="152"/>
      <c r="W9" s="152"/>
      <c r="X9" s="152"/>
      <c r="Y9" s="152"/>
      <c r="Z9" s="152"/>
      <c r="AA9" s="152"/>
      <c r="AB9" s="152"/>
    </row>
    <row r="10" s="106" customFormat="1" ht="177" customHeight="1" spans="1:28">
      <c r="A10" s="136">
        <f>SUBTOTAL(103,$D$10:D10)</f>
        <v>1</v>
      </c>
      <c r="B10" s="137" t="s">
        <v>40</v>
      </c>
      <c r="C10" s="136" t="s">
        <v>41</v>
      </c>
      <c r="D10" s="138" t="s">
        <v>42</v>
      </c>
      <c r="E10" s="137" t="s">
        <v>43</v>
      </c>
      <c r="F10" s="137" t="s">
        <v>44</v>
      </c>
      <c r="G10" s="136" t="s">
        <v>45</v>
      </c>
      <c r="H10" s="136" t="s">
        <v>46</v>
      </c>
      <c r="I10" s="138" t="s">
        <v>47</v>
      </c>
      <c r="J10" s="138" t="s">
        <v>48</v>
      </c>
      <c r="K10" s="139">
        <v>4000</v>
      </c>
      <c r="L10" s="139">
        <v>150</v>
      </c>
      <c r="M10" s="139">
        <v>450</v>
      </c>
      <c r="N10" s="145">
        <v>4651.8</v>
      </c>
      <c r="O10" s="139">
        <v>4651.8</v>
      </c>
      <c r="P10" s="139">
        <v>0</v>
      </c>
      <c r="Q10" s="139"/>
      <c r="R10" s="139">
        <v>0</v>
      </c>
      <c r="S10" s="139"/>
      <c r="T10" s="139"/>
      <c r="U10" s="139"/>
      <c r="V10" s="138" t="s">
        <v>49</v>
      </c>
      <c r="W10" s="138" t="s">
        <v>49</v>
      </c>
      <c r="X10" s="137" t="s">
        <v>50</v>
      </c>
      <c r="Y10" s="137" t="s">
        <v>51</v>
      </c>
      <c r="Z10" s="173" t="s">
        <v>52</v>
      </c>
      <c r="AA10" s="173" t="s">
        <v>53</v>
      </c>
      <c r="AB10" s="174"/>
    </row>
    <row r="11" s="106" customFormat="1" ht="166" customHeight="1" spans="1:28">
      <c r="A11" s="136">
        <f>SUBTOTAL(103,$D$10:D11)</f>
        <v>2</v>
      </c>
      <c r="B11" s="137" t="s">
        <v>54</v>
      </c>
      <c r="C11" s="136" t="s">
        <v>41</v>
      </c>
      <c r="D11" s="138" t="s">
        <v>55</v>
      </c>
      <c r="E11" s="137" t="s">
        <v>43</v>
      </c>
      <c r="F11" s="137" t="s">
        <v>44</v>
      </c>
      <c r="G11" s="136" t="s">
        <v>45</v>
      </c>
      <c r="H11" s="136" t="s">
        <v>56</v>
      </c>
      <c r="I11" s="138" t="s">
        <v>57</v>
      </c>
      <c r="J11" s="138" t="s">
        <v>58</v>
      </c>
      <c r="K11" s="139">
        <v>348</v>
      </c>
      <c r="L11" s="139">
        <v>30</v>
      </c>
      <c r="M11" s="139">
        <v>116</v>
      </c>
      <c r="N11" s="139">
        <v>371</v>
      </c>
      <c r="O11" s="139">
        <v>371</v>
      </c>
      <c r="P11" s="139">
        <v>0</v>
      </c>
      <c r="Q11" s="139"/>
      <c r="R11" s="139">
        <v>0</v>
      </c>
      <c r="S11" s="139"/>
      <c r="T11" s="139"/>
      <c r="U11" s="139"/>
      <c r="V11" s="138" t="s">
        <v>59</v>
      </c>
      <c r="W11" s="138" t="s">
        <v>49</v>
      </c>
      <c r="X11" s="137" t="s">
        <v>60</v>
      </c>
      <c r="Y11" s="137" t="s">
        <v>61</v>
      </c>
      <c r="Z11" s="175" t="s">
        <v>52</v>
      </c>
      <c r="AA11" s="175" t="s">
        <v>53</v>
      </c>
      <c r="AB11" s="145"/>
    </row>
    <row r="12" s="106" customFormat="1" ht="166" customHeight="1" spans="1:28">
      <c r="A12" s="136">
        <f>SUBTOTAL(103,$D$10:D12)</f>
        <v>3</v>
      </c>
      <c r="B12" s="137" t="s">
        <v>62</v>
      </c>
      <c r="C12" s="136" t="s">
        <v>41</v>
      </c>
      <c r="D12" s="139" t="s">
        <v>63</v>
      </c>
      <c r="E12" s="137" t="s">
        <v>43</v>
      </c>
      <c r="F12" s="137" t="s">
        <v>44</v>
      </c>
      <c r="G12" s="136" t="s">
        <v>45</v>
      </c>
      <c r="H12" s="136" t="s">
        <v>64</v>
      </c>
      <c r="I12" s="138" t="s">
        <v>65</v>
      </c>
      <c r="J12" s="138" t="s">
        <v>66</v>
      </c>
      <c r="K12" s="139">
        <v>36</v>
      </c>
      <c r="L12" s="139">
        <v>60</v>
      </c>
      <c r="M12" s="139">
        <v>275</v>
      </c>
      <c r="N12" s="139">
        <v>144</v>
      </c>
      <c r="O12" s="139">
        <v>0</v>
      </c>
      <c r="P12" s="139">
        <v>144</v>
      </c>
      <c r="Q12" s="139"/>
      <c r="R12" s="139">
        <v>0</v>
      </c>
      <c r="S12" s="139"/>
      <c r="T12" s="139"/>
      <c r="U12" s="139"/>
      <c r="V12" s="138" t="s">
        <v>59</v>
      </c>
      <c r="W12" s="138" t="s">
        <v>49</v>
      </c>
      <c r="X12" s="137" t="s">
        <v>67</v>
      </c>
      <c r="Y12" s="137" t="s">
        <v>68</v>
      </c>
      <c r="Z12" s="176">
        <v>45366</v>
      </c>
      <c r="AA12" s="175"/>
      <c r="AB12" s="145"/>
    </row>
    <row r="13" s="106" customFormat="1" ht="166" customHeight="1" spans="1:28">
      <c r="A13" s="136">
        <f>SUBTOTAL(103,$D$10:D13)</f>
        <v>4</v>
      </c>
      <c r="B13" s="137" t="s">
        <v>69</v>
      </c>
      <c r="C13" s="136" t="s">
        <v>41</v>
      </c>
      <c r="D13" s="139" t="s">
        <v>70</v>
      </c>
      <c r="E13" s="137" t="s">
        <v>43</v>
      </c>
      <c r="F13" s="137" t="s">
        <v>44</v>
      </c>
      <c r="G13" s="136" t="s">
        <v>45</v>
      </c>
      <c r="H13" s="136" t="s">
        <v>71</v>
      </c>
      <c r="I13" s="138" t="s">
        <v>65</v>
      </c>
      <c r="J13" s="138" t="s">
        <v>72</v>
      </c>
      <c r="K13" s="139">
        <v>70</v>
      </c>
      <c r="L13" s="139">
        <v>47</v>
      </c>
      <c r="M13" s="139">
        <v>219</v>
      </c>
      <c r="N13" s="139">
        <v>280</v>
      </c>
      <c r="O13" s="139">
        <v>0</v>
      </c>
      <c r="P13" s="139">
        <v>280</v>
      </c>
      <c r="Q13" s="139"/>
      <c r="R13" s="139">
        <v>0</v>
      </c>
      <c r="S13" s="139"/>
      <c r="T13" s="139"/>
      <c r="U13" s="139"/>
      <c r="V13" s="138" t="s">
        <v>73</v>
      </c>
      <c r="W13" s="138" t="s">
        <v>49</v>
      </c>
      <c r="X13" s="137" t="s">
        <v>67</v>
      </c>
      <c r="Y13" s="137" t="s">
        <v>74</v>
      </c>
      <c r="Z13" s="176">
        <v>45366</v>
      </c>
      <c r="AA13" s="175"/>
      <c r="AB13" s="145"/>
    </row>
    <row r="14" s="106" customFormat="1" ht="166" customHeight="1" spans="1:28">
      <c r="A14" s="136">
        <f>SUBTOTAL(103,$D$10:D14)</f>
        <v>5</v>
      </c>
      <c r="B14" s="137" t="s">
        <v>75</v>
      </c>
      <c r="C14" s="136" t="s">
        <v>41</v>
      </c>
      <c r="D14" s="139" t="s">
        <v>76</v>
      </c>
      <c r="E14" s="137" t="s">
        <v>43</v>
      </c>
      <c r="F14" s="137" t="s">
        <v>44</v>
      </c>
      <c r="G14" s="136" t="s">
        <v>45</v>
      </c>
      <c r="H14" s="136" t="s">
        <v>77</v>
      </c>
      <c r="I14" s="138" t="s">
        <v>65</v>
      </c>
      <c r="J14" s="138" t="s">
        <v>78</v>
      </c>
      <c r="K14" s="139">
        <v>14</v>
      </c>
      <c r="L14" s="139">
        <v>40</v>
      </c>
      <c r="M14" s="139">
        <v>150</v>
      </c>
      <c r="N14" s="139">
        <v>56</v>
      </c>
      <c r="O14" s="139">
        <v>0</v>
      </c>
      <c r="P14" s="139">
        <v>56</v>
      </c>
      <c r="Q14" s="139"/>
      <c r="R14" s="139">
        <v>0</v>
      </c>
      <c r="S14" s="139"/>
      <c r="T14" s="139"/>
      <c r="U14" s="139"/>
      <c r="V14" s="138" t="s">
        <v>79</v>
      </c>
      <c r="W14" s="138" t="s">
        <v>49</v>
      </c>
      <c r="X14" s="137" t="s">
        <v>67</v>
      </c>
      <c r="Y14" s="137" t="s">
        <v>80</v>
      </c>
      <c r="Z14" s="176">
        <v>45366</v>
      </c>
      <c r="AA14" s="175"/>
      <c r="AB14" s="145"/>
    </row>
    <row r="15" s="106" customFormat="1" ht="166" customHeight="1" spans="1:28">
      <c r="A15" s="136">
        <f>SUBTOTAL(103,$D$10:D15)</f>
        <v>6</v>
      </c>
      <c r="B15" s="137" t="s">
        <v>81</v>
      </c>
      <c r="C15" s="136" t="s">
        <v>41</v>
      </c>
      <c r="D15" s="139" t="s">
        <v>82</v>
      </c>
      <c r="E15" s="137" t="s">
        <v>43</v>
      </c>
      <c r="F15" s="137" t="s">
        <v>44</v>
      </c>
      <c r="G15" s="136" t="s">
        <v>45</v>
      </c>
      <c r="H15" s="136" t="s">
        <v>83</v>
      </c>
      <c r="I15" s="138" t="s">
        <v>65</v>
      </c>
      <c r="J15" s="138" t="s">
        <v>84</v>
      </c>
      <c r="K15" s="139">
        <v>10</v>
      </c>
      <c r="L15" s="139">
        <v>5</v>
      </c>
      <c r="M15" s="139">
        <v>8</v>
      </c>
      <c r="N15" s="139">
        <v>40</v>
      </c>
      <c r="O15" s="139">
        <v>2.93</v>
      </c>
      <c r="P15" s="139">
        <v>37.07</v>
      </c>
      <c r="Q15" s="139"/>
      <c r="R15" s="139">
        <v>0</v>
      </c>
      <c r="S15" s="139"/>
      <c r="T15" s="139"/>
      <c r="U15" s="139"/>
      <c r="V15" s="138" t="s">
        <v>85</v>
      </c>
      <c r="W15" s="138" t="s">
        <v>49</v>
      </c>
      <c r="X15" s="137" t="s">
        <v>67</v>
      </c>
      <c r="Y15" s="137" t="s">
        <v>86</v>
      </c>
      <c r="Z15" s="176">
        <v>45366</v>
      </c>
      <c r="AA15" s="175"/>
      <c r="AB15" s="145"/>
    </row>
    <row r="16" s="106" customFormat="1" ht="166" customHeight="1" spans="1:28">
      <c r="A16" s="136">
        <f>SUBTOTAL(103,$D$10:D16)</f>
        <v>7</v>
      </c>
      <c r="B16" s="137" t="s">
        <v>87</v>
      </c>
      <c r="C16" s="136" t="s">
        <v>41</v>
      </c>
      <c r="D16" s="140" t="s">
        <v>88</v>
      </c>
      <c r="E16" s="137" t="s">
        <v>43</v>
      </c>
      <c r="F16" s="137" t="s">
        <v>44</v>
      </c>
      <c r="G16" s="136" t="s">
        <v>45</v>
      </c>
      <c r="H16" s="136" t="s">
        <v>89</v>
      </c>
      <c r="I16" s="138" t="s">
        <v>47</v>
      </c>
      <c r="J16" s="138" t="s">
        <v>90</v>
      </c>
      <c r="K16" s="139">
        <v>8</v>
      </c>
      <c r="L16" s="139">
        <v>50</v>
      </c>
      <c r="M16" s="139">
        <v>150</v>
      </c>
      <c r="N16" s="139">
        <v>32</v>
      </c>
      <c r="O16" s="139">
        <v>32</v>
      </c>
      <c r="P16" s="139">
        <v>0</v>
      </c>
      <c r="Q16" s="139"/>
      <c r="R16" s="139">
        <v>0</v>
      </c>
      <c r="S16" s="139"/>
      <c r="T16" s="139"/>
      <c r="U16" s="139"/>
      <c r="V16" s="138" t="s">
        <v>91</v>
      </c>
      <c r="W16" s="138" t="s">
        <v>49</v>
      </c>
      <c r="X16" s="137" t="s">
        <v>92</v>
      </c>
      <c r="Y16" s="137" t="s">
        <v>93</v>
      </c>
      <c r="Z16" s="176">
        <v>45366</v>
      </c>
      <c r="AA16" s="175"/>
      <c r="AB16" s="145"/>
    </row>
    <row r="17" s="107" customFormat="1" ht="409" customHeight="1" spans="1:28">
      <c r="A17" s="141">
        <f>SUBTOTAL(103,$D$10:D17)</f>
        <v>8</v>
      </c>
      <c r="B17" s="142" t="s">
        <v>94</v>
      </c>
      <c r="C17" s="142" t="s">
        <v>95</v>
      </c>
      <c r="D17" s="142" t="s">
        <v>96</v>
      </c>
      <c r="E17" s="143" t="s">
        <v>97</v>
      </c>
      <c r="F17" s="143" t="s">
        <v>97</v>
      </c>
      <c r="G17" s="142" t="s">
        <v>98</v>
      </c>
      <c r="H17" s="142" t="s">
        <v>99</v>
      </c>
      <c r="I17" s="142" t="s">
        <v>100</v>
      </c>
      <c r="J17" s="142" t="s">
        <v>101</v>
      </c>
      <c r="K17" s="154">
        <v>33</v>
      </c>
      <c r="L17" s="155">
        <v>10706</v>
      </c>
      <c r="M17" s="155">
        <v>20285</v>
      </c>
      <c r="N17" s="154">
        <v>1080.427935</v>
      </c>
      <c r="O17" s="156">
        <v>792.427935</v>
      </c>
      <c r="P17" s="157">
        <v>0</v>
      </c>
      <c r="Q17" s="168">
        <v>0</v>
      </c>
      <c r="R17" s="168">
        <v>0</v>
      </c>
      <c r="S17" s="168">
        <v>0</v>
      </c>
      <c r="T17" s="156"/>
      <c r="U17" s="156"/>
      <c r="V17" s="169" t="s">
        <v>102</v>
      </c>
      <c r="W17" s="169" t="s">
        <v>102</v>
      </c>
      <c r="X17" s="170" t="s">
        <v>103</v>
      </c>
      <c r="Y17" s="170" t="s">
        <v>104</v>
      </c>
      <c r="Z17" s="154"/>
      <c r="AA17" s="154"/>
      <c r="AB17" s="154"/>
    </row>
    <row r="18" s="105" customFormat="1" ht="30" customHeight="1" spans="1:28">
      <c r="A18" s="135" t="s">
        <v>38</v>
      </c>
      <c r="B18" s="134" t="s">
        <v>105</v>
      </c>
      <c r="C18" s="134"/>
      <c r="D18" s="134"/>
      <c r="E18" s="134"/>
      <c r="F18" s="134"/>
      <c r="G18" s="134"/>
      <c r="H18" s="134"/>
      <c r="I18" s="134"/>
      <c r="J18" s="134"/>
      <c r="K18" s="152">
        <f t="shared" ref="K18:U18" si="4">SUM(K19:K32)</f>
        <v>147656.7</v>
      </c>
      <c r="L18" s="152">
        <f t="shared" si="4"/>
        <v>32299</v>
      </c>
      <c r="M18" s="152">
        <f t="shared" si="4"/>
        <v>113095</v>
      </c>
      <c r="N18" s="152">
        <f t="shared" si="4"/>
        <v>24640.7969</v>
      </c>
      <c r="O18" s="153">
        <f t="shared" si="4"/>
        <v>14736.6786</v>
      </c>
      <c r="P18" s="153">
        <f t="shared" si="4"/>
        <v>9904.1183</v>
      </c>
      <c r="Q18" s="153">
        <f t="shared" si="4"/>
        <v>0</v>
      </c>
      <c r="R18" s="153">
        <f t="shared" si="4"/>
        <v>0</v>
      </c>
      <c r="S18" s="153">
        <f t="shared" si="4"/>
        <v>0</v>
      </c>
      <c r="T18" s="153">
        <f t="shared" si="4"/>
        <v>0</v>
      </c>
      <c r="U18" s="153">
        <f t="shared" si="4"/>
        <v>7800</v>
      </c>
      <c r="V18" s="152"/>
      <c r="W18" s="152"/>
      <c r="X18" s="152"/>
      <c r="Y18" s="152"/>
      <c r="Z18" s="152"/>
      <c r="AA18" s="152"/>
      <c r="AB18" s="152"/>
    </row>
    <row r="19" s="108" customFormat="1" ht="159" customHeight="1" spans="1:28">
      <c r="A19" s="136">
        <f>SUBTOTAL(103,$D$10:D19)</f>
        <v>9</v>
      </c>
      <c r="B19" s="137" t="s">
        <v>106</v>
      </c>
      <c r="C19" s="137" t="s">
        <v>41</v>
      </c>
      <c r="D19" s="136" t="s">
        <v>107</v>
      </c>
      <c r="E19" s="136" t="s">
        <v>43</v>
      </c>
      <c r="F19" s="136" t="s">
        <v>108</v>
      </c>
      <c r="G19" s="136" t="s">
        <v>45</v>
      </c>
      <c r="H19" s="136" t="s">
        <v>109</v>
      </c>
      <c r="I19" s="137" t="s">
        <v>65</v>
      </c>
      <c r="J19" s="138" t="s">
        <v>110</v>
      </c>
      <c r="K19" s="136">
        <v>1</v>
      </c>
      <c r="L19" s="136">
        <v>110</v>
      </c>
      <c r="M19" s="136">
        <v>473</v>
      </c>
      <c r="N19" s="136">
        <v>50</v>
      </c>
      <c r="O19" s="136">
        <v>50</v>
      </c>
      <c r="P19" s="145">
        <v>0</v>
      </c>
      <c r="Q19" s="139"/>
      <c r="R19" s="139">
        <v>0</v>
      </c>
      <c r="S19" s="139"/>
      <c r="T19" s="139"/>
      <c r="U19" s="139"/>
      <c r="V19" s="140" t="s">
        <v>111</v>
      </c>
      <c r="W19" s="140" t="s">
        <v>112</v>
      </c>
      <c r="X19" s="158" t="s">
        <v>113</v>
      </c>
      <c r="Y19" s="158" t="s">
        <v>114</v>
      </c>
      <c r="Z19" s="139" t="s">
        <v>115</v>
      </c>
      <c r="AA19" s="139" t="s">
        <v>116</v>
      </c>
      <c r="AB19" s="140"/>
    </row>
    <row r="20" s="109" customFormat="1" ht="328" customHeight="1" spans="1:28">
      <c r="A20" s="136">
        <f>SUBTOTAL(103,$D$10:D20)</f>
        <v>10</v>
      </c>
      <c r="B20" s="137" t="s">
        <v>117</v>
      </c>
      <c r="C20" s="137" t="s">
        <v>41</v>
      </c>
      <c r="D20" s="137" t="s">
        <v>118</v>
      </c>
      <c r="E20" s="136" t="s">
        <v>43</v>
      </c>
      <c r="F20" s="136" t="s">
        <v>108</v>
      </c>
      <c r="G20" s="136" t="s">
        <v>45</v>
      </c>
      <c r="H20" s="136" t="s">
        <v>109</v>
      </c>
      <c r="I20" s="137" t="s">
        <v>119</v>
      </c>
      <c r="J20" s="137" t="s">
        <v>120</v>
      </c>
      <c r="K20" s="139">
        <v>1</v>
      </c>
      <c r="L20" s="139">
        <v>128</v>
      </c>
      <c r="M20" s="139">
        <v>538</v>
      </c>
      <c r="N20" s="145">
        <v>300</v>
      </c>
      <c r="O20" s="139">
        <v>300</v>
      </c>
      <c r="P20" s="139">
        <v>0</v>
      </c>
      <c r="Q20" s="139"/>
      <c r="R20" s="139">
        <v>0</v>
      </c>
      <c r="S20" s="139"/>
      <c r="T20" s="139"/>
      <c r="U20" s="139"/>
      <c r="V20" s="144" t="s">
        <v>111</v>
      </c>
      <c r="W20" s="140" t="s">
        <v>112</v>
      </c>
      <c r="X20" s="158" t="s">
        <v>121</v>
      </c>
      <c r="Y20" s="172" t="s">
        <v>122</v>
      </c>
      <c r="Z20" s="177" t="s">
        <v>115</v>
      </c>
      <c r="AA20" s="139" t="s">
        <v>116</v>
      </c>
      <c r="AB20" s="140"/>
    </row>
    <row r="21" s="109" customFormat="1" ht="304" customHeight="1" spans="1:28">
      <c r="A21" s="136">
        <f>SUBTOTAL(103,$D$10:D21)</f>
        <v>11</v>
      </c>
      <c r="B21" s="137" t="s">
        <v>123</v>
      </c>
      <c r="C21" s="137" t="s">
        <v>41</v>
      </c>
      <c r="D21" s="136" t="s">
        <v>124</v>
      </c>
      <c r="E21" s="136" t="s">
        <v>43</v>
      </c>
      <c r="F21" s="136" t="s">
        <v>108</v>
      </c>
      <c r="G21" s="136" t="s">
        <v>125</v>
      </c>
      <c r="H21" s="136" t="s">
        <v>56</v>
      </c>
      <c r="I21" s="136" t="s">
        <v>126</v>
      </c>
      <c r="J21" s="158" t="s">
        <v>127</v>
      </c>
      <c r="K21" s="136">
        <v>1</v>
      </c>
      <c r="L21" s="136">
        <v>758</v>
      </c>
      <c r="M21" s="136">
        <v>3358</v>
      </c>
      <c r="N21" s="136">
        <v>1867.2809</v>
      </c>
      <c r="O21" s="136">
        <v>1867.2809</v>
      </c>
      <c r="P21" s="145">
        <v>0</v>
      </c>
      <c r="Q21" s="139"/>
      <c r="R21" s="139">
        <v>0</v>
      </c>
      <c r="S21" s="139"/>
      <c r="T21" s="139"/>
      <c r="U21" s="139">
        <v>7800</v>
      </c>
      <c r="V21" s="140" t="s">
        <v>112</v>
      </c>
      <c r="W21" s="140" t="s">
        <v>112</v>
      </c>
      <c r="X21" s="158" t="s">
        <v>128</v>
      </c>
      <c r="Y21" s="165" t="s">
        <v>129</v>
      </c>
      <c r="Z21" s="139" t="s">
        <v>115</v>
      </c>
      <c r="AA21" s="139" t="s">
        <v>130</v>
      </c>
      <c r="AB21" s="140" t="s">
        <v>131</v>
      </c>
    </row>
    <row r="22" s="110" customFormat="1" ht="292" customHeight="1" spans="1:28">
      <c r="A22" s="136">
        <f>SUBTOTAL(103,$D$10:D22)</f>
        <v>12</v>
      </c>
      <c r="B22" s="136" t="s">
        <v>132</v>
      </c>
      <c r="C22" s="136" t="s">
        <v>41</v>
      </c>
      <c r="D22" s="144" t="s">
        <v>133</v>
      </c>
      <c r="E22" s="137" t="s">
        <v>43</v>
      </c>
      <c r="F22" s="137" t="s">
        <v>108</v>
      </c>
      <c r="G22" s="139" t="s">
        <v>45</v>
      </c>
      <c r="H22" s="145" t="s">
        <v>134</v>
      </c>
      <c r="I22" s="144" t="s">
        <v>135</v>
      </c>
      <c r="J22" s="159" t="s">
        <v>136</v>
      </c>
      <c r="K22" s="139">
        <v>7</v>
      </c>
      <c r="L22" s="139">
        <v>30</v>
      </c>
      <c r="M22" s="145">
        <v>124</v>
      </c>
      <c r="N22" s="145">
        <v>2325</v>
      </c>
      <c r="O22" s="139">
        <v>0</v>
      </c>
      <c r="P22" s="139">
        <v>2325</v>
      </c>
      <c r="Q22" s="139"/>
      <c r="R22" s="139">
        <v>0</v>
      </c>
      <c r="S22" s="139"/>
      <c r="T22" s="139"/>
      <c r="U22" s="139"/>
      <c r="V22" s="139" t="s">
        <v>59</v>
      </c>
      <c r="W22" s="145" t="s">
        <v>112</v>
      </c>
      <c r="X22" s="158" t="s">
        <v>137</v>
      </c>
      <c r="Y22" s="165" t="s">
        <v>138</v>
      </c>
      <c r="Z22" s="139" t="s">
        <v>115</v>
      </c>
      <c r="AA22" s="139" t="s">
        <v>116</v>
      </c>
      <c r="AB22" s="140"/>
    </row>
    <row r="23" s="110" customFormat="1" ht="326" customHeight="1" spans="1:28">
      <c r="A23" s="136">
        <f>SUBTOTAL(103,$D$10:D23)</f>
        <v>13</v>
      </c>
      <c r="B23" s="136" t="s">
        <v>139</v>
      </c>
      <c r="C23" s="136" t="s">
        <v>41</v>
      </c>
      <c r="D23" s="144" t="s">
        <v>140</v>
      </c>
      <c r="E23" s="140" t="s">
        <v>43</v>
      </c>
      <c r="F23" s="140" t="s">
        <v>108</v>
      </c>
      <c r="G23" s="137" t="s">
        <v>141</v>
      </c>
      <c r="H23" s="137" t="s">
        <v>142</v>
      </c>
      <c r="I23" s="145" t="s">
        <v>65</v>
      </c>
      <c r="J23" s="158" t="s">
        <v>143</v>
      </c>
      <c r="K23" s="139">
        <v>9</v>
      </c>
      <c r="L23" s="139">
        <v>180</v>
      </c>
      <c r="M23" s="139">
        <v>756</v>
      </c>
      <c r="N23" s="145">
        <v>3300</v>
      </c>
      <c r="O23" s="139">
        <v>3300</v>
      </c>
      <c r="P23" s="139">
        <v>0</v>
      </c>
      <c r="Q23" s="139"/>
      <c r="R23" s="139">
        <v>0</v>
      </c>
      <c r="S23" s="139"/>
      <c r="T23" s="139"/>
      <c r="U23" s="139"/>
      <c r="V23" s="145" t="s">
        <v>73</v>
      </c>
      <c r="W23" s="140" t="s">
        <v>112</v>
      </c>
      <c r="X23" s="158" t="s">
        <v>144</v>
      </c>
      <c r="Y23" s="158" t="s">
        <v>145</v>
      </c>
      <c r="Z23" s="139" t="s">
        <v>115</v>
      </c>
      <c r="AA23" s="145" t="s">
        <v>116</v>
      </c>
      <c r="AB23" s="140"/>
    </row>
    <row r="24" s="110" customFormat="1" ht="182" customHeight="1" spans="1:28">
      <c r="A24" s="136">
        <f>SUBTOTAL(103,$D$10:D24)</f>
        <v>14</v>
      </c>
      <c r="B24" s="136" t="s">
        <v>146</v>
      </c>
      <c r="C24" s="136" t="s">
        <v>41</v>
      </c>
      <c r="D24" s="144" t="s">
        <v>147</v>
      </c>
      <c r="E24" s="137" t="s">
        <v>43</v>
      </c>
      <c r="F24" s="137" t="s">
        <v>108</v>
      </c>
      <c r="G24" s="139" t="s">
        <v>141</v>
      </c>
      <c r="H24" s="145" t="s">
        <v>148</v>
      </c>
      <c r="I24" s="144" t="s">
        <v>65</v>
      </c>
      <c r="J24" s="159" t="s">
        <v>149</v>
      </c>
      <c r="K24" s="139">
        <v>2</v>
      </c>
      <c r="L24" s="139">
        <v>521</v>
      </c>
      <c r="M24" s="139">
        <v>2105</v>
      </c>
      <c r="N24" s="145">
        <v>2298.35</v>
      </c>
      <c r="O24" s="139">
        <v>0</v>
      </c>
      <c r="P24" s="139">
        <v>2298.35</v>
      </c>
      <c r="Q24" s="139"/>
      <c r="R24" s="139">
        <v>0</v>
      </c>
      <c r="S24" s="139"/>
      <c r="T24" s="139"/>
      <c r="U24" s="139"/>
      <c r="V24" s="145" t="s">
        <v>150</v>
      </c>
      <c r="W24" s="145" t="s">
        <v>112</v>
      </c>
      <c r="X24" s="158" t="s">
        <v>151</v>
      </c>
      <c r="Y24" s="158" t="s">
        <v>152</v>
      </c>
      <c r="Z24" s="139" t="s">
        <v>115</v>
      </c>
      <c r="AA24" s="145" t="s">
        <v>116</v>
      </c>
      <c r="AB24" s="140"/>
    </row>
    <row r="25" s="110" customFormat="1" ht="276" customHeight="1" spans="1:28">
      <c r="A25" s="136">
        <f>SUBTOTAL(103,$D$10:D25)</f>
        <v>15</v>
      </c>
      <c r="B25" s="136" t="s">
        <v>153</v>
      </c>
      <c r="C25" s="136" t="s">
        <v>41</v>
      </c>
      <c r="D25" s="144" t="s">
        <v>154</v>
      </c>
      <c r="E25" s="137" t="s">
        <v>43</v>
      </c>
      <c r="F25" s="137" t="s">
        <v>108</v>
      </c>
      <c r="G25" s="139" t="s">
        <v>45</v>
      </c>
      <c r="H25" s="145" t="s">
        <v>155</v>
      </c>
      <c r="I25" s="144" t="s">
        <v>65</v>
      </c>
      <c r="J25" s="159" t="s">
        <v>156</v>
      </c>
      <c r="K25" s="139">
        <v>10</v>
      </c>
      <c r="L25" s="139">
        <v>100</v>
      </c>
      <c r="M25" s="139">
        <v>150</v>
      </c>
      <c r="N25" s="145">
        <v>3390</v>
      </c>
      <c r="O25" s="139">
        <v>0</v>
      </c>
      <c r="P25" s="139">
        <v>3390</v>
      </c>
      <c r="Q25" s="139"/>
      <c r="R25" s="139">
        <v>0</v>
      </c>
      <c r="S25" s="139"/>
      <c r="T25" s="139"/>
      <c r="U25" s="139"/>
      <c r="V25" s="145" t="s">
        <v>157</v>
      </c>
      <c r="W25" s="145" t="s">
        <v>112</v>
      </c>
      <c r="X25" s="158" t="s">
        <v>158</v>
      </c>
      <c r="Y25" s="158" t="s">
        <v>158</v>
      </c>
      <c r="Z25" s="139" t="s">
        <v>115</v>
      </c>
      <c r="AA25" s="145" t="s">
        <v>116</v>
      </c>
      <c r="AB25" s="140"/>
    </row>
    <row r="26" s="110" customFormat="1" ht="189" customHeight="1" spans="1:28">
      <c r="A26" s="136">
        <f>SUBTOTAL(103,$D$10:D26)</f>
        <v>16</v>
      </c>
      <c r="B26" s="136" t="s">
        <v>159</v>
      </c>
      <c r="C26" s="136" t="s">
        <v>41</v>
      </c>
      <c r="D26" s="136" t="s">
        <v>160</v>
      </c>
      <c r="E26" s="144" t="s">
        <v>43</v>
      </c>
      <c r="F26" s="137" t="s">
        <v>108</v>
      </c>
      <c r="G26" s="137" t="s">
        <v>45</v>
      </c>
      <c r="H26" s="139" t="s">
        <v>161</v>
      </c>
      <c r="I26" s="145" t="s">
        <v>162</v>
      </c>
      <c r="J26" s="140" t="s">
        <v>163</v>
      </c>
      <c r="K26" s="139">
        <v>3</v>
      </c>
      <c r="L26" s="139">
        <v>25</v>
      </c>
      <c r="M26" s="139">
        <v>90</v>
      </c>
      <c r="N26" s="145">
        <v>1185</v>
      </c>
      <c r="O26" s="139">
        <v>1185</v>
      </c>
      <c r="P26" s="139">
        <v>0</v>
      </c>
      <c r="Q26" s="139"/>
      <c r="R26" s="139">
        <v>0</v>
      </c>
      <c r="S26" s="139"/>
      <c r="T26" s="139"/>
      <c r="U26" s="139"/>
      <c r="V26" s="145" t="s">
        <v>79</v>
      </c>
      <c r="W26" s="145" t="s">
        <v>112</v>
      </c>
      <c r="X26" s="158" t="s">
        <v>164</v>
      </c>
      <c r="Y26" s="165" t="s">
        <v>165</v>
      </c>
      <c r="Z26" s="139" t="s">
        <v>115</v>
      </c>
      <c r="AA26" s="145" t="s">
        <v>116</v>
      </c>
      <c r="AB26" s="140"/>
    </row>
    <row r="27" s="111" customFormat="1" ht="165" customHeight="1" spans="1:28">
      <c r="A27" s="145">
        <f>SUBTOTAL(103,$D$10:D27)</f>
        <v>17</v>
      </c>
      <c r="B27" s="136" t="s">
        <v>166</v>
      </c>
      <c r="C27" s="139" t="s">
        <v>41</v>
      </c>
      <c r="D27" s="145" t="s">
        <v>167</v>
      </c>
      <c r="E27" s="139" t="s">
        <v>43</v>
      </c>
      <c r="F27" s="139" t="s">
        <v>108</v>
      </c>
      <c r="G27" s="136" t="s">
        <v>45</v>
      </c>
      <c r="H27" s="145" t="s">
        <v>168</v>
      </c>
      <c r="I27" s="144" t="s">
        <v>57</v>
      </c>
      <c r="J27" s="159" t="s">
        <v>169</v>
      </c>
      <c r="K27" s="139">
        <v>1</v>
      </c>
      <c r="L27" s="139">
        <v>10</v>
      </c>
      <c r="M27" s="145">
        <v>21</v>
      </c>
      <c r="N27" s="145">
        <v>60</v>
      </c>
      <c r="O27" s="139">
        <v>60</v>
      </c>
      <c r="P27" s="144">
        <v>0</v>
      </c>
      <c r="Q27" s="140"/>
      <c r="R27" s="140">
        <v>0</v>
      </c>
      <c r="S27" s="140"/>
      <c r="T27" s="140"/>
      <c r="U27" s="140"/>
      <c r="V27" s="140" t="s">
        <v>170</v>
      </c>
      <c r="W27" s="139" t="s">
        <v>112</v>
      </c>
      <c r="X27" s="158" t="s">
        <v>171</v>
      </c>
      <c r="Y27" s="165" t="s">
        <v>172</v>
      </c>
      <c r="Z27" s="139" t="s">
        <v>115</v>
      </c>
      <c r="AA27" s="139" t="s">
        <v>116</v>
      </c>
      <c r="AB27" s="140"/>
    </row>
    <row r="28" s="110" customFormat="1" ht="189" customHeight="1" spans="1:28">
      <c r="A28" s="136">
        <f>SUBTOTAL(103,$D$10:D28)</f>
        <v>18</v>
      </c>
      <c r="B28" s="136" t="s">
        <v>173</v>
      </c>
      <c r="C28" s="136" t="s">
        <v>41</v>
      </c>
      <c r="D28" s="144" t="s">
        <v>174</v>
      </c>
      <c r="E28" s="136" t="s">
        <v>43</v>
      </c>
      <c r="F28" s="136" t="s">
        <v>108</v>
      </c>
      <c r="G28" s="139" t="s">
        <v>45</v>
      </c>
      <c r="H28" s="138" t="s">
        <v>175</v>
      </c>
      <c r="I28" s="140" t="s">
        <v>57</v>
      </c>
      <c r="J28" s="138" t="s">
        <v>176</v>
      </c>
      <c r="K28" s="139">
        <v>6</v>
      </c>
      <c r="L28" s="139">
        <v>3565</v>
      </c>
      <c r="M28" s="145">
        <v>14861</v>
      </c>
      <c r="N28" s="145">
        <v>63</v>
      </c>
      <c r="O28" s="139">
        <v>63</v>
      </c>
      <c r="P28" s="139">
        <v>0</v>
      </c>
      <c r="Q28" s="139"/>
      <c r="R28" s="139">
        <v>0</v>
      </c>
      <c r="S28" s="139"/>
      <c r="T28" s="139"/>
      <c r="U28" s="139"/>
      <c r="V28" s="139" t="s">
        <v>59</v>
      </c>
      <c r="W28" s="145" t="s">
        <v>112</v>
      </c>
      <c r="X28" s="158" t="s">
        <v>177</v>
      </c>
      <c r="Y28" s="158" t="s">
        <v>178</v>
      </c>
      <c r="Z28" s="139" t="s">
        <v>115</v>
      </c>
      <c r="AA28" s="139" t="s">
        <v>116</v>
      </c>
      <c r="AB28" s="140"/>
    </row>
    <row r="29" s="111" customFormat="1" ht="249" customHeight="1" spans="1:28">
      <c r="A29" s="136">
        <f>SUBTOTAL(103,$D$10:D29)</f>
        <v>19</v>
      </c>
      <c r="B29" s="145" t="s">
        <v>179</v>
      </c>
      <c r="C29" s="139" t="s">
        <v>41</v>
      </c>
      <c r="D29" s="145" t="s">
        <v>180</v>
      </c>
      <c r="E29" s="139" t="s">
        <v>43</v>
      </c>
      <c r="F29" s="139" t="s">
        <v>108</v>
      </c>
      <c r="G29" s="139" t="s">
        <v>45</v>
      </c>
      <c r="H29" s="139" t="s">
        <v>181</v>
      </c>
      <c r="I29" s="145" t="s">
        <v>182</v>
      </c>
      <c r="J29" s="159" t="s">
        <v>183</v>
      </c>
      <c r="K29" s="139">
        <v>24</v>
      </c>
      <c r="L29" s="139">
        <v>520</v>
      </c>
      <c r="M29" s="145">
        <v>1320</v>
      </c>
      <c r="N29" s="145">
        <v>520</v>
      </c>
      <c r="O29" s="139">
        <v>520</v>
      </c>
      <c r="P29" s="144">
        <v>0</v>
      </c>
      <c r="Q29" s="140"/>
      <c r="R29" s="140">
        <v>0</v>
      </c>
      <c r="S29" s="140"/>
      <c r="T29" s="140"/>
      <c r="U29" s="140"/>
      <c r="V29" s="140" t="s">
        <v>170</v>
      </c>
      <c r="W29" s="139" t="s">
        <v>112</v>
      </c>
      <c r="X29" s="158" t="s">
        <v>184</v>
      </c>
      <c r="Y29" s="158" t="s">
        <v>185</v>
      </c>
      <c r="Z29" s="139" t="s">
        <v>115</v>
      </c>
      <c r="AA29" s="139" t="s">
        <v>116</v>
      </c>
      <c r="AB29" s="140"/>
    </row>
    <row r="30" s="112" customFormat="1" ht="254" customHeight="1" spans="1:28">
      <c r="A30" s="136">
        <f>SUBTOTAL(103,$D$10:D30)</f>
        <v>20</v>
      </c>
      <c r="B30" s="137" t="s">
        <v>186</v>
      </c>
      <c r="C30" s="144" t="s">
        <v>41</v>
      </c>
      <c r="D30" s="144" t="s">
        <v>187</v>
      </c>
      <c r="E30" s="140" t="s">
        <v>43</v>
      </c>
      <c r="F30" s="140" t="s">
        <v>108</v>
      </c>
      <c r="G30" s="139" t="s">
        <v>45</v>
      </c>
      <c r="H30" s="145" t="s">
        <v>188</v>
      </c>
      <c r="I30" s="136" t="s">
        <v>162</v>
      </c>
      <c r="J30" s="158" t="s">
        <v>189</v>
      </c>
      <c r="K30" s="145">
        <v>19</v>
      </c>
      <c r="L30" s="145">
        <v>8453</v>
      </c>
      <c r="M30" s="145">
        <v>24789</v>
      </c>
      <c r="N30" s="145">
        <v>285</v>
      </c>
      <c r="O30" s="139">
        <v>285</v>
      </c>
      <c r="P30" s="139">
        <v>0</v>
      </c>
      <c r="Q30" s="139"/>
      <c r="R30" s="139">
        <v>0</v>
      </c>
      <c r="S30" s="139"/>
      <c r="T30" s="139"/>
      <c r="U30" s="139"/>
      <c r="V30" s="145" t="s">
        <v>190</v>
      </c>
      <c r="W30" s="145" t="s">
        <v>112</v>
      </c>
      <c r="X30" s="158" t="s">
        <v>191</v>
      </c>
      <c r="Y30" s="178" t="s">
        <v>192</v>
      </c>
      <c r="Z30" s="139" t="s">
        <v>115</v>
      </c>
      <c r="AA30" s="139" t="s">
        <v>130</v>
      </c>
      <c r="AB30" s="140"/>
    </row>
    <row r="31" s="112" customFormat="1" ht="180" customHeight="1" spans="1:28">
      <c r="A31" s="136">
        <f>SUBTOTAL(103,$D$10:D31)</f>
        <v>21</v>
      </c>
      <c r="B31" s="136" t="s">
        <v>193</v>
      </c>
      <c r="C31" s="144" t="s">
        <v>41</v>
      </c>
      <c r="D31" s="144" t="s">
        <v>194</v>
      </c>
      <c r="E31" s="139" t="s">
        <v>43</v>
      </c>
      <c r="F31" s="136" t="s">
        <v>108</v>
      </c>
      <c r="G31" s="139" t="s">
        <v>45</v>
      </c>
      <c r="H31" s="139" t="s">
        <v>195</v>
      </c>
      <c r="I31" s="139" t="s">
        <v>196</v>
      </c>
      <c r="J31" s="160" t="s">
        <v>197</v>
      </c>
      <c r="K31" s="139">
        <v>1</v>
      </c>
      <c r="L31" s="139">
        <v>10</v>
      </c>
      <c r="M31" s="139">
        <v>40</v>
      </c>
      <c r="N31" s="145">
        <v>398</v>
      </c>
      <c r="O31" s="139">
        <v>398</v>
      </c>
      <c r="P31" s="139">
        <v>0</v>
      </c>
      <c r="Q31" s="139"/>
      <c r="R31" s="139">
        <v>0</v>
      </c>
      <c r="S31" s="139"/>
      <c r="T31" s="139"/>
      <c r="U31" s="139"/>
      <c r="V31" s="140" t="s">
        <v>112</v>
      </c>
      <c r="W31" s="140" t="s">
        <v>112</v>
      </c>
      <c r="X31" s="158" t="s">
        <v>198</v>
      </c>
      <c r="Y31" s="158" t="s">
        <v>199</v>
      </c>
      <c r="Z31" s="139" t="s">
        <v>115</v>
      </c>
      <c r="AA31" s="139" t="s">
        <v>116</v>
      </c>
      <c r="AB31" s="139"/>
    </row>
    <row r="32" s="112" customFormat="1" ht="409" customHeight="1" spans="1:28">
      <c r="A32" s="136">
        <f>SUBTOTAL(103,$D$10:D32)</f>
        <v>22</v>
      </c>
      <c r="B32" s="136" t="s">
        <v>200</v>
      </c>
      <c r="C32" s="144" t="s">
        <v>95</v>
      </c>
      <c r="D32" s="144" t="s">
        <v>201</v>
      </c>
      <c r="E32" s="139" t="s">
        <v>202</v>
      </c>
      <c r="F32" s="136" t="s">
        <v>202</v>
      </c>
      <c r="G32" s="139" t="s">
        <v>8</v>
      </c>
      <c r="H32" s="139" t="s">
        <v>203</v>
      </c>
      <c r="I32" s="139" t="s">
        <v>100</v>
      </c>
      <c r="J32" s="161" t="s">
        <v>204</v>
      </c>
      <c r="K32" s="145">
        <v>147571.7</v>
      </c>
      <c r="L32" s="145">
        <v>17889</v>
      </c>
      <c r="M32" s="145">
        <v>64470</v>
      </c>
      <c r="N32" s="145">
        <v>8599.166</v>
      </c>
      <c r="O32" s="139">
        <v>6708.3977</v>
      </c>
      <c r="P32" s="162">
        <v>1890.7683</v>
      </c>
      <c r="Q32" s="139">
        <v>0</v>
      </c>
      <c r="R32" s="139">
        <v>0</v>
      </c>
      <c r="S32" s="139">
        <v>0</v>
      </c>
      <c r="T32" s="139">
        <v>0</v>
      </c>
      <c r="U32" s="139">
        <v>0</v>
      </c>
      <c r="V32" s="140" t="s">
        <v>112</v>
      </c>
      <c r="W32" s="140" t="s">
        <v>112</v>
      </c>
      <c r="X32" s="171" t="s">
        <v>205</v>
      </c>
      <c r="Y32" s="179" t="s">
        <v>206</v>
      </c>
      <c r="Z32" s="139"/>
      <c r="AA32" s="139"/>
      <c r="AB32" s="139"/>
    </row>
    <row r="33" s="105" customFormat="1" ht="30" customHeight="1" spans="1:28">
      <c r="A33" s="135" t="s">
        <v>38</v>
      </c>
      <c r="B33" s="134" t="s">
        <v>207</v>
      </c>
      <c r="C33" s="134"/>
      <c r="D33" s="134"/>
      <c r="E33" s="134"/>
      <c r="F33" s="134"/>
      <c r="G33" s="134"/>
      <c r="H33" s="134"/>
      <c r="I33" s="134"/>
      <c r="J33" s="134"/>
      <c r="K33" s="152"/>
      <c r="L33" s="152"/>
      <c r="M33" s="152"/>
      <c r="N33" s="152"/>
      <c r="O33" s="153"/>
      <c r="P33" s="153"/>
      <c r="Q33" s="153"/>
      <c r="R33" s="153"/>
      <c r="S33" s="153"/>
      <c r="T33" s="153"/>
      <c r="U33" s="153"/>
      <c r="V33" s="152"/>
      <c r="W33" s="152"/>
      <c r="X33" s="152"/>
      <c r="Y33" s="152"/>
      <c r="Z33" s="152"/>
      <c r="AA33" s="152"/>
      <c r="AB33" s="152"/>
    </row>
    <row r="34" s="105" customFormat="1" ht="30" customHeight="1" spans="1:28">
      <c r="A34" s="135" t="s">
        <v>38</v>
      </c>
      <c r="B34" s="134" t="s">
        <v>208</v>
      </c>
      <c r="C34" s="134"/>
      <c r="D34" s="134"/>
      <c r="E34" s="134"/>
      <c r="F34" s="134"/>
      <c r="G34" s="134"/>
      <c r="H34" s="134"/>
      <c r="I34" s="134"/>
      <c r="J34" s="134"/>
      <c r="K34" s="152">
        <f t="shared" ref="K34:S34" si="5">SUM(K35:K36)</f>
        <v>9188.09</v>
      </c>
      <c r="L34" s="152">
        <f t="shared" si="5"/>
        <v>1080</v>
      </c>
      <c r="M34" s="152">
        <f t="shared" si="5"/>
        <v>4749</v>
      </c>
      <c r="N34" s="152">
        <f t="shared" si="5"/>
        <v>534.47735</v>
      </c>
      <c r="O34" s="153">
        <f t="shared" si="5"/>
        <v>534.47735</v>
      </c>
      <c r="P34" s="153">
        <f t="shared" si="5"/>
        <v>0</v>
      </c>
      <c r="Q34" s="153">
        <f t="shared" si="5"/>
        <v>0</v>
      </c>
      <c r="R34" s="153">
        <f t="shared" si="5"/>
        <v>0</v>
      </c>
      <c r="S34" s="153">
        <f t="shared" si="5"/>
        <v>0</v>
      </c>
      <c r="T34" s="153">
        <f>SUM(T35:T35)</f>
        <v>0</v>
      </c>
      <c r="U34" s="153">
        <f>SUM(U35:U35)</f>
        <v>0</v>
      </c>
      <c r="V34" s="152"/>
      <c r="W34" s="152"/>
      <c r="X34" s="152"/>
      <c r="Y34" s="152"/>
      <c r="Z34" s="152"/>
      <c r="AA34" s="152"/>
      <c r="AB34" s="152"/>
    </row>
    <row r="35" s="113" customFormat="1" ht="211" customHeight="1" spans="1:28">
      <c r="A35" s="139">
        <f>SUBTOTAL(103,$D$10:D35)</f>
        <v>23</v>
      </c>
      <c r="B35" s="145" t="s">
        <v>209</v>
      </c>
      <c r="C35" s="139" t="s">
        <v>41</v>
      </c>
      <c r="D35" s="145" t="s">
        <v>210</v>
      </c>
      <c r="E35" s="139" t="s">
        <v>43</v>
      </c>
      <c r="F35" s="139" t="s">
        <v>211</v>
      </c>
      <c r="G35" s="139" t="s">
        <v>45</v>
      </c>
      <c r="H35" s="139" t="s">
        <v>212</v>
      </c>
      <c r="I35" s="145" t="s">
        <v>65</v>
      </c>
      <c r="J35" s="158" t="s">
        <v>213</v>
      </c>
      <c r="K35" s="145">
        <v>6960</v>
      </c>
      <c r="L35" s="145">
        <v>612</v>
      </c>
      <c r="M35" s="145">
        <v>2768</v>
      </c>
      <c r="N35" s="145">
        <v>500</v>
      </c>
      <c r="O35" s="139">
        <v>500</v>
      </c>
      <c r="P35" s="139">
        <v>0</v>
      </c>
      <c r="Q35" s="139"/>
      <c r="R35" s="139">
        <v>0</v>
      </c>
      <c r="S35" s="139"/>
      <c r="T35" s="139"/>
      <c r="U35" s="139"/>
      <c r="V35" s="139" t="s">
        <v>73</v>
      </c>
      <c r="W35" s="139" t="s">
        <v>214</v>
      </c>
      <c r="X35" s="158" t="s">
        <v>215</v>
      </c>
      <c r="Y35" s="158" t="s">
        <v>215</v>
      </c>
      <c r="Z35" s="139" t="s">
        <v>115</v>
      </c>
      <c r="AA35" s="139" t="s">
        <v>116</v>
      </c>
      <c r="AB35" s="139"/>
    </row>
    <row r="36" s="107" customFormat="1" ht="211" customHeight="1" spans="1:28">
      <c r="A36" s="136">
        <f>SUBTOTAL(103,$D$10:D36)</f>
        <v>24</v>
      </c>
      <c r="B36" s="136" t="s">
        <v>216</v>
      </c>
      <c r="C36" s="136" t="s">
        <v>95</v>
      </c>
      <c r="D36" s="143" t="s">
        <v>217</v>
      </c>
      <c r="E36" s="136" t="s">
        <v>218</v>
      </c>
      <c r="F36" s="136" t="s">
        <v>218</v>
      </c>
      <c r="G36" s="136" t="s">
        <v>45</v>
      </c>
      <c r="H36" s="136" t="s">
        <v>219</v>
      </c>
      <c r="I36" s="145" t="s">
        <v>100</v>
      </c>
      <c r="J36" s="163" t="s">
        <v>220</v>
      </c>
      <c r="K36" s="139">
        <v>2228.09</v>
      </c>
      <c r="L36" s="139">
        <v>468</v>
      </c>
      <c r="M36" s="139">
        <v>1981</v>
      </c>
      <c r="N36" s="145">
        <v>34.47735</v>
      </c>
      <c r="O36" s="145">
        <v>34.47735</v>
      </c>
      <c r="P36" s="164">
        <v>0</v>
      </c>
      <c r="Q36" s="144">
        <v>0</v>
      </c>
      <c r="R36" s="144">
        <v>0</v>
      </c>
      <c r="S36" s="144"/>
      <c r="T36" s="140"/>
      <c r="U36" s="140"/>
      <c r="V36" s="139" t="s">
        <v>214</v>
      </c>
      <c r="W36" s="139" t="s">
        <v>214</v>
      </c>
      <c r="X36" s="158" t="s">
        <v>221</v>
      </c>
      <c r="Y36" s="171" t="s">
        <v>104</v>
      </c>
      <c r="Z36" s="139"/>
      <c r="AA36" s="139"/>
      <c r="AB36" s="139"/>
    </row>
    <row r="37" s="107" customFormat="1" ht="30" customHeight="1" spans="1:28">
      <c r="A37" s="141" t="s">
        <v>38</v>
      </c>
      <c r="B37" s="146" t="s">
        <v>222</v>
      </c>
      <c r="C37" s="146"/>
      <c r="D37" s="146"/>
      <c r="E37" s="146"/>
      <c r="F37" s="146"/>
      <c r="G37" s="146"/>
      <c r="H37" s="146"/>
      <c r="I37" s="146"/>
      <c r="J37" s="146"/>
      <c r="K37" s="154">
        <f t="shared" ref="K37:U37" si="6">SUM(K38:K42)</f>
        <v>5</v>
      </c>
      <c r="L37" s="154">
        <f t="shared" si="6"/>
        <v>168</v>
      </c>
      <c r="M37" s="154">
        <f t="shared" si="6"/>
        <v>662</v>
      </c>
      <c r="N37" s="154">
        <f t="shared" si="6"/>
        <v>1889.39</v>
      </c>
      <c r="O37" s="156">
        <f t="shared" si="6"/>
        <v>1503.39</v>
      </c>
      <c r="P37" s="156">
        <f t="shared" si="6"/>
        <v>386</v>
      </c>
      <c r="Q37" s="156">
        <f t="shared" si="6"/>
        <v>0</v>
      </c>
      <c r="R37" s="156">
        <f t="shared" si="6"/>
        <v>0</v>
      </c>
      <c r="S37" s="156">
        <f t="shared" si="6"/>
        <v>0</v>
      </c>
      <c r="T37" s="156">
        <f t="shared" si="6"/>
        <v>0</v>
      </c>
      <c r="U37" s="156">
        <f t="shared" si="6"/>
        <v>0</v>
      </c>
      <c r="V37" s="154"/>
      <c r="W37" s="154"/>
      <c r="X37" s="154"/>
      <c r="Y37" s="154"/>
      <c r="Z37" s="154"/>
      <c r="AA37" s="154"/>
      <c r="AB37" s="154"/>
    </row>
    <row r="38" s="114" customFormat="1" ht="146" customHeight="1" spans="1:28">
      <c r="A38" s="136">
        <f>SUBTOTAL(103,$D$10:D38)</f>
        <v>25</v>
      </c>
      <c r="B38" s="136" t="s">
        <v>223</v>
      </c>
      <c r="C38" s="136" t="s">
        <v>41</v>
      </c>
      <c r="D38" s="136" t="s">
        <v>224</v>
      </c>
      <c r="E38" s="136" t="s">
        <v>43</v>
      </c>
      <c r="F38" s="136" t="s">
        <v>225</v>
      </c>
      <c r="G38" s="136" t="s">
        <v>45</v>
      </c>
      <c r="H38" s="136" t="s">
        <v>226</v>
      </c>
      <c r="I38" s="136" t="s">
        <v>227</v>
      </c>
      <c r="J38" s="137" t="s">
        <v>228</v>
      </c>
      <c r="K38" s="136">
        <v>1</v>
      </c>
      <c r="L38" s="136">
        <v>4</v>
      </c>
      <c r="M38" s="136">
        <v>5</v>
      </c>
      <c r="N38" s="136">
        <v>395</v>
      </c>
      <c r="O38" s="136">
        <v>395</v>
      </c>
      <c r="P38" s="136">
        <v>0</v>
      </c>
      <c r="Q38" s="136"/>
      <c r="R38" s="136">
        <v>0</v>
      </c>
      <c r="S38" s="136"/>
      <c r="T38" s="136"/>
      <c r="U38" s="136"/>
      <c r="V38" s="136" t="s">
        <v>85</v>
      </c>
      <c r="W38" s="136" t="s">
        <v>229</v>
      </c>
      <c r="X38" s="137" t="s">
        <v>230</v>
      </c>
      <c r="Y38" s="137" t="s">
        <v>231</v>
      </c>
      <c r="Z38" s="139" t="s">
        <v>115</v>
      </c>
      <c r="AA38" s="139" t="s">
        <v>116</v>
      </c>
      <c r="AB38" s="140"/>
    </row>
    <row r="39" s="114" customFormat="1" ht="145" customHeight="1" spans="1:28">
      <c r="A39" s="136">
        <f>SUBTOTAL(103,$D$10:D39)</f>
        <v>26</v>
      </c>
      <c r="B39" s="136" t="s">
        <v>232</v>
      </c>
      <c r="C39" s="136" t="s">
        <v>41</v>
      </c>
      <c r="D39" s="136" t="s">
        <v>233</v>
      </c>
      <c r="E39" s="136" t="s">
        <v>234</v>
      </c>
      <c r="F39" s="136" t="s">
        <v>234</v>
      </c>
      <c r="G39" s="136" t="s">
        <v>141</v>
      </c>
      <c r="H39" s="136" t="s">
        <v>235</v>
      </c>
      <c r="I39" s="136" t="s">
        <v>236</v>
      </c>
      <c r="J39" s="137" t="s">
        <v>237</v>
      </c>
      <c r="K39" s="136">
        <v>1</v>
      </c>
      <c r="L39" s="136">
        <v>4</v>
      </c>
      <c r="M39" s="136">
        <v>6</v>
      </c>
      <c r="N39" s="136">
        <v>386</v>
      </c>
      <c r="O39" s="136">
        <v>0</v>
      </c>
      <c r="P39" s="136">
        <v>386</v>
      </c>
      <c r="Q39" s="136"/>
      <c r="R39" s="136">
        <v>0</v>
      </c>
      <c r="S39" s="136"/>
      <c r="T39" s="136"/>
      <c r="U39" s="136"/>
      <c r="V39" s="136" t="s">
        <v>157</v>
      </c>
      <c r="W39" s="136" t="s">
        <v>229</v>
      </c>
      <c r="X39" s="137" t="s">
        <v>238</v>
      </c>
      <c r="Y39" s="137" t="s">
        <v>239</v>
      </c>
      <c r="Z39" s="139" t="s">
        <v>115</v>
      </c>
      <c r="AA39" s="139" t="s">
        <v>116</v>
      </c>
      <c r="AB39" s="140"/>
    </row>
    <row r="40" s="114" customFormat="1" ht="145" customHeight="1" spans="1:28">
      <c r="A40" s="136">
        <f>SUBTOTAL(103,$D$10:D40)</f>
        <v>27</v>
      </c>
      <c r="B40" s="136" t="s">
        <v>240</v>
      </c>
      <c r="C40" s="136" t="s">
        <v>41</v>
      </c>
      <c r="D40" s="136" t="s">
        <v>241</v>
      </c>
      <c r="E40" s="136" t="s">
        <v>43</v>
      </c>
      <c r="F40" s="136" t="s">
        <v>225</v>
      </c>
      <c r="G40" s="136" t="s">
        <v>45</v>
      </c>
      <c r="H40" s="136" t="s">
        <v>56</v>
      </c>
      <c r="I40" s="136" t="s">
        <v>242</v>
      </c>
      <c r="J40" s="137" t="s">
        <v>243</v>
      </c>
      <c r="K40" s="136">
        <v>1</v>
      </c>
      <c r="L40" s="136">
        <v>56</v>
      </c>
      <c r="M40" s="136">
        <v>225</v>
      </c>
      <c r="N40" s="136">
        <v>525</v>
      </c>
      <c r="O40" s="136">
        <v>525</v>
      </c>
      <c r="P40" s="136">
        <v>0</v>
      </c>
      <c r="Q40" s="136"/>
      <c r="R40" s="136">
        <v>0</v>
      </c>
      <c r="S40" s="136"/>
      <c r="T40" s="139"/>
      <c r="U40" s="136"/>
      <c r="V40" s="136" t="s">
        <v>59</v>
      </c>
      <c r="W40" s="136" t="s">
        <v>229</v>
      </c>
      <c r="X40" s="137" t="s">
        <v>244</v>
      </c>
      <c r="Y40" s="137" t="s">
        <v>245</v>
      </c>
      <c r="Z40" s="139" t="s">
        <v>41</v>
      </c>
      <c r="AA40" s="139"/>
      <c r="AB40" s="140"/>
    </row>
    <row r="41" s="114" customFormat="1" ht="208" customHeight="1" spans="1:28">
      <c r="A41" s="136">
        <f>SUBTOTAL(103,$D$10:D41)</f>
        <v>28</v>
      </c>
      <c r="B41" s="136" t="s">
        <v>246</v>
      </c>
      <c r="C41" s="136" t="s">
        <v>41</v>
      </c>
      <c r="D41" s="136" t="s">
        <v>247</v>
      </c>
      <c r="E41" s="136" t="s">
        <v>43</v>
      </c>
      <c r="F41" s="136" t="s">
        <v>225</v>
      </c>
      <c r="G41" s="136" t="s">
        <v>45</v>
      </c>
      <c r="H41" s="136" t="s">
        <v>56</v>
      </c>
      <c r="I41" s="136" t="s">
        <v>242</v>
      </c>
      <c r="J41" s="137" t="s">
        <v>248</v>
      </c>
      <c r="K41" s="136">
        <v>1</v>
      </c>
      <c r="L41" s="136">
        <v>52</v>
      </c>
      <c r="M41" s="136">
        <v>213</v>
      </c>
      <c r="N41" s="136">
        <v>483.39</v>
      </c>
      <c r="O41" s="136">
        <v>483.39</v>
      </c>
      <c r="P41" s="136">
        <v>0</v>
      </c>
      <c r="Q41" s="136"/>
      <c r="R41" s="136">
        <v>0</v>
      </c>
      <c r="S41" s="136"/>
      <c r="T41" s="139"/>
      <c r="U41" s="136"/>
      <c r="V41" s="136" t="s">
        <v>59</v>
      </c>
      <c r="W41" s="136" t="s">
        <v>229</v>
      </c>
      <c r="X41" s="137" t="s">
        <v>244</v>
      </c>
      <c r="Y41" s="137" t="s">
        <v>245</v>
      </c>
      <c r="Z41" s="139" t="s">
        <v>41</v>
      </c>
      <c r="AA41" s="139"/>
      <c r="AB41" s="140"/>
    </row>
    <row r="42" s="114" customFormat="1" ht="145" customHeight="1" spans="1:28">
      <c r="A42" s="136">
        <v>27</v>
      </c>
      <c r="B42" s="136" t="s">
        <v>249</v>
      </c>
      <c r="C42" s="136" t="s">
        <v>41</v>
      </c>
      <c r="D42" s="136" t="s">
        <v>250</v>
      </c>
      <c r="E42" s="136" t="s">
        <v>43</v>
      </c>
      <c r="F42" s="136" t="s">
        <v>225</v>
      </c>
      <c r="G42" s="136" t="s">
        <v>45</v>
      </c>
      <c r="H42" s="136" t="s">
        <v>251</v>
      </c>
      <c r="I42" s="136" t="s">
        <v>242</v>
      </c>
      <c r="J42" s="137" t="s">
        <v>252</v>
      </c>
      <c r="K42" s="136">
        <v>1</v>
      </c>
      <c r="L42" s="136">
        <v>52</v>
      </c>
      <c r="M42" s="136">
        <v>213</v>
      </c>
      <c r="N42" s="136">
        <v>100</v>
      </c>
      <c r="O42" s="136">
        <v>100</v>
      </c>
      <c r="P42" s="136">
        <v>0</v>
      </c>
      <c r="Q42" s="136"/>
      <c r="R42" s="136">
        <v>0</v>
      </c>
      <c r="S42" s="136"/>
      <c r="T42" s="139"/>
      <c r="U42" s="136"/>
      <c r="V42" s="136" t="s">
        <v>253</v>
      </c>
      <c r="W42" s="136" t="s">
        <v>229</v>
      </c>
      <c r="X42" s="137" t="s">
        <v>244</v>
      </c>
      <c r="Y42" s="137" t="s">
        <v>245</v>
      </c>
      <c r="Z42" s="180">
        <v>45366</v>
      </c>
      <c r="AA42" s="139"/>
      <c r="AB42" s="140"/>
    </row>
    <row r="43" s="107" customFormat="1" ht="30" customHeight="1" spans="1:28">
      <c r="A43" s="141" t="s">
        <v>38</v>
      </c>
      <c r="B43" s="146" t="s">
        <v>254</v>
      </c>
      <c r="C43" s="146"/>
      <c r="D43" s="146"/>
      <c r="E43" s="146"/>
      <c r="F43" s="146"/>
      <c r="G43" s="146"/>
      <c r="H43" s="146"/>
      <c r="I43" s="146"/>
      <c r="J43" s="146"/>
      <c r="K43" s="154"/>
      <c r="L43" s="154"/>
      <c r="M43" s="154"/>
      <c r="N43" s="154"/>
      <c r="O43" s="156"/>
      <c r="P43" s="156"/>
      <c r="Q43" s="156"/>
      <c r="R43" s="156"/>
      <c r="S43" s="156"/>
      <c r="T43" s="156"/>
      <c r="U43" s="156"/>
      <c r="V43" s="154"/>
      <c r="W43" s="154"/>
      <c r="X43" s="154"/>
      <c r="Y43" s="154"/>
      <c r="Z43" s="154"/>
      <c r="AA43" s="154"/>
      <c r="AB43" s="154"/>
    </row>
    <row r="44" s="107" customFormat="1" ht="30" customHeight="1" spans="1:28">
      <c r="A44" s="141" t="s">
        <v>36</v>
      </c>
      <c r="B44" s="146" t="s">
        <v>255</v>
      </c>
      <c r="C44" s="146"/>
      <c r="D44" s="146"/>
      <c r="E44" s="146"/>
      <c r="F44" s="146"/>
      <c r="G44" s="146"/>
      <c r="H44" s="146"/>
      <c r="I44" s="146"/>
      <c r="J44" s="146"/>
      <c r="K44" s="154"/>
      <c r="L44" s="154"/>
      <c r="M44" s="154"/>
      <c r="N44" s="154">
        <f t="shared" ref="N44:U44" si="7">N45+N46+N47+N50</f>
        <v>470</v>
      </c>
      <c r="O44" s="156">
        <f t="shared" si="7"/>
        <v>470</v>
      </c>
      <c r="P44" s="156">
        <f t="shared" si="7"/>
        <v>0</v>
      </c>
      <c r="Q44" s="156">
        <f t="shared" si="7"/>
        <v>0</v>
      </c>
      <c r="R44" s="156">
        <f t="shared" si="7"/>
        <v>0</v>
      </c>
      <c r="S44" s="156">
        <f t="shared" si="7"/>
        <v>0</v>
      </c>
      <c r="T44" s="156">
        <f t="shared" si="7"/>
        <v>0</v>
      </c>
      <c r="U44" s="156">
        <f t="shared" si="7"/>
        <v>0</v>
      </c>
      <c r="V44" s="154"/>
      <c r="W44" s="154"/>
      <c r="X44" s="154"/>
      <c r="Y44" s="154"/>
      <c r="Z44" s="154"/>
      <c r="AA44" s="154"/>
      <c r="AB44" s="154"/>
    </row>
    <row r="45" s="107" customFormat="1" ht="30" customHeight="1" spans="1:28">
      <c r="A45" s="141" t="s">
        <v>38</v>
      </c>
      <c r="B45" s="146" t="s">
        <v>256</v>
      </c>
      <c r="C45" s="146"/>
      <c r="D45" s="146"/>
      <c r="E45" s="146"/>
      <c r="F45" s="146"/>
      <c r="G45" s="146"/>
      <c r="H45" s="146"/>
      <c r="I45" s="146"/>
      <c r="J45" s="146"/>
      <c r="K45" s="154"/>
      <c r="L45" s="154"/>
      <c r="M45" s="154"/>
      <c r="N45" s="154"/>
      <c r="O45" s="156"/>
      <c r="P45" s="156"/>
      <c r="Q45" s="156"/>
      <c r="R45" s="156"/>
      <c r="S45" s="156"/>
      <c r="T45" s="156"/>
      <c r="U45" s="156"/>
      <c r="V45" s="154"/>
      <c r="W45" s="154"/>
      <c r="X45" s="154"/>
      <c r="Y45" s="154"/>
      <c r="Z45" s="154"/>
      <c r="AA45" s="154"/>
      <c r="AB45" s="154"/>
    </row>
    <row r="46" s="107" customFormat="1" ht="30" customHeight="1" spans="1:28">
      <c r="A46" s="141" t="s">
        <v>38</v>
      </c>
      <c r="B46" s="146" t="s">
        <v>257</v>
      </c>
      <c r="C46" s="146"/>
      <c r="D46" s="146"/>
      <c r="E46" s="146"/>
      <c r="F46" s="146"/>
      <c r="G46" s="146"/>
      <c r="H46" s="146"/>
      <c r="I46" s="146"/>
      <c r="J46" s="146"/>
      <c r="K46" s="154"/>
      <c r="L46" s="154"/>
      <c r="M46" s="154"/>
      <c r="N46" s="154"/>
      <c r="O46" s="156"/>
      <c r="P46" s="156"/>
      <c r="Q46" s="156"/>
      <c r="R46" s="156"/>
      <c r="S46" s="156"/>
      <c r="T46" s="156"/>
      <c r="U46" s="156"/>
      <c r="V46" s="154"/>
      <c r="W46" s="154"/>
      <c r="X46" s="154"/>
      <c r="Y46" s="154"/>
      <c r="Z46" s="154"/>
      <c r="AA46" s="154"/>
      <c r="AB46" s="154"/>
    </row>
    <row r="47" s="107" customFormat="1" ht="30" customHeight="1" spans="1:28">
      <c r="A47" s="141" t="s">
        <v>38</v>
      </c>
      <c r="B47" s="146" t="s">
        <v>258</v>
      </c>
      <c r="C47" s="146"/>
      <c r="D47" s="146"/>
      <c r="E47" s="146"/>
      <c r="F47" s="146"/>
      <c r="G47" s="146"/>
      <c r="H47" s="146"/>
      <c r="I47" s="146"/>
      <c r="J47" s="146"/>
      <c r="K47" s="156">
        <f t="shared" ref="K47:U47" si="8">SUM(K48:K49)</f>
        <v>1600</v>
      </c>
      <c r="L47" s="156">
        <f t="shared" si="8"/>
        <v>24</v>
      </c>
      <c r="M47" s="156">
        <f t="shared" si="8"/>
        <v>63</v>
      </c>
      <c r="N47" s="156">
        <f t="shared" si="8"/>
        <v>470</v>
      </c>
      <c r="O47" s="156">
        <f t="shared" si="8"/>
        <v>470</v>
      </c>
      <c r="P47" s="156">
        <f t="shared" si="8"/>
        <v>0</v>
      </c>
      <c r="Q47" s="156">
        <f t="shared" si="8"/>
        <v>0</v>
      </c>
      <c r="R47" s="156">
        <f t="shared" si="8"/>
        <v>0</v>
      </c>
      <c r="S47" s="156">
        <f t="shared" si="8"/>
        <v>0</v>
      </c>
      <c r="T47" s="156">
        <f t="shared" si="8"/>
        <v>0</v>
      </c>
      <c r="U47" s="156">
        <f t="shared" si="8"/>
        <v>0</v>
      </c>
      <c r="V47" s="156"/>
      <c r="W47" s="156"/>
      <c r="X47" s="156"/>
      <c r="Y47" s="156"/>
      <c r="Z47" s="156"/>
      <c r="AA47" s="156"/>
      <c r="AB47" s="156"/>
    </row>
    <row r="48" s="115" customFormat="1" ht="230" customHeight="1" spans="1:28">
      <c r="A48" s="136">
        <f>SUBTOTAL(103,$D$10:D48)</f>
        <v>30</v>
      </c>
      <c r="B48" s="137" t="s">
        <v>259</v>
      </c>
      <c r="C48" s="139" t="s">
        <v>41</v>
      </c>
      <c r="D48" s="145" t="s">
        <v>260</v>
      </c>
      <c r="E48" s="145" t="s">
        <v>43</v>
      </c>
      <c r="F48" s="139" t="s">
        <v>261</v>
      </c>
      <c r="G48" s="136" t="s">
        <v>45</v>
      </c>
      <c r="H48" s="139" t="s">
        <v>262</v>
      </c>
      <c r="I48" s="144" t="s">
        <v>162</v>
      </c>
      <c r="J48" s="159" t="s">
        <v>263</v>
      </c>
      <c r="K48" s="139">
        <v>600</v>
      </c>
      <c r="L48" s="139">
        <v>12</v>
      </c>
      <c r="M48" s="139">
        <v>25</v>
      </c>
      <c r="N48" s="145">
        <v>170</v>
      </c>
      <c r="O48" s="139">
        <v>170</v>
      </c>
      <c r="P48" s="139">
        <v>0</v>
      </c>
      <c r="Q48" s="139"/>
      <c r="R48" s="139">
        <v>0</v>
      </c>
      <c r="S48" s="139"/>
      <c r="T48" s="139"/>
      <c r="U48" s="139"/>
      <c r="V48" s="139" t="s">
        <v>79</v>
      </c>
      <c r="W48" s="139" t="s">
        <v>264</v>
      </c>
      <c r="X48" s="158" t="s">
        <v>265</v>
      </c>
      <c r="Y48" s="165" t="s">
        <v>266</v>
      </c>
      <c r="Z48" s="175" t="s">
        <v>52</v>
      </c>
      <c r="AA48" s="175" t="s">
        <v>53</v>
      </c>
      <c r="AB48" s="175"/>
    </row>
    <row r="49" s="115" customFormat="1" ht="230" customHeight="1" spans="1:28">
      <c r="A49" s="136">
        <f>SUBTOTAL(103,$D$10:D49)</f>
        <v>31</v>
      </c>
      <c r="B49" s="137" t="s">
        <v>267</v>
      </c>
      <c r="C49" s="139" t="s">
        <v>41</v>
      </c>
      <c r="D49" s="136" t="s">
        <v>260</v>
      </c>
      <c r="E49" s="145" t="s">
        <v>43</v>
      </c>
      <c r="F49" s="139" t="s">
        <v>261</v>
      </c>
      <c r="G49" s="136" t="s">
        <v>45</v>
      </c>
      <c r="H49" s="139" t="s">
        <v>268</v>
      </c>
      <c r="I49" s="144" t="s">
        <v>162</v>
      </c>
      <c r="J49" s="138" t="s">
        <v>269</v>
      </c>
      <c r="K49" s="139">
        <v>1000</v>
      </c>
      <c r="L49" s="139">
        <v>12</v>
      </c>
      <c r="M49" s="139">
        <v>38</v>
      </c>
      <c r="N49" s="145">
        <v>300</v>
      </c>
      <c r="O49" s="139">
        <v>300</v>
      </c>
      <c r="P49" s="139">
        <v>0</v>
      </c>
      <c r="Q49" s="139"/>
      <c r="R49" s="139">
        <v>0</v>
      </c>
      <c r="S49" s="139"/>
      <c r="T49" s="139"/>
      <c r="U49" s="139"/>
      <c r="V49" s="139" t="s">
        <v>79</v>
      </c>
      <c r="W49" s="139" t="s">
        <v>264</v>
      </c>
      <c r="X49" s="158" t="s">
        <v>270</v>
      </c>
      <c r="Y49" s="165" t="s">
        <v>266</v>
      </c>
      <c r="Z49" s="175" t="s">
        <v>52</v>
      </c>
      <c r="AA49" s="175" t="s">
        <v>53</v>
      </c>
      <c r="AB49" s="175"/>
    </row>
    <row r="50" s="105" customFormat="1" ht="30" customHeight="1" spans="1:28">
      <c r="A50" s="135" t="s">
        <v>38</v>
      </c>
      <c r="B50" s="134" t="s">
        <v>271</v>
      </c>
      <c r="C50" s="134"/>
      <c r="D50" s="134"/>
      <c r="E50" s="134"/>
      <c r="F50" s="134"/>
      <c r="G50" s="134"/>
      <c r="H50" s="134"/>
      <c r="I50" s="134"/>
      <c r="J50" s="134"/>
      <c r="K50" s="152"/>
      <c r="L50" s="152"/>
      <c r="M50" s="152"/>
      <c r="N50" s="152"/>
      <c r="O50" s="153"/>
      <c r="P50" s="153"/>
      <c r="Q50" s="153"/>
      <c r="R50" s="153"/>
      <c r="S50" s="153"/>
      <c r="T50" s="153"/>
      <c r="U50" s="153"/>
      <c r="V50" s="152"/>
      <c r="W50" s="152"/>
      <c r="X50" s="152"/>
      <c r="Y50" s="152"/>
      <c r="Z50" s="152"/>
      <c r="AA50" s="152"/>
      <c r="AB50" s="152"/>
    </row>
    <row r="51" s="105" customFormat="1" ht="30" customHeight="1" spans="1:28">
      <c r="A51" s="135" t="s">
        <v>36</v>
      </c>
      <c r="B51" s="134" t="s">
        <v>272</v>
      </c>
      <c r="C51" s="134"/>
      <c r="D51" s="134"/>
      <c r="E51" s="134"/>
      <c r="F51" s="134"/>
      <c r="G51" s="134"/>
      <c r="H51" s="134"/>
      <c r="I51" s="134"/>
      <c r="J51" s="134"/>
      <c r="K51" s="152"/>
      <c r="L51" s="152"/>
      <c r="M51" s="152"/>
      <c r="N51" s="152">
        <f t="shared" ref="N51:U51" si="9">N52+N70+N76</f>
        <v>93325.73</v>
      </c>
      <c r="O51" s="153">
        <f t="shared" si="9"/>
        <v>25210.56</v>
      </c>
      <c r="P51" s="153">
        <f t="shared" si="9"/>
        <v>31315.17</v>
      </c>
      <c r="Q51" s="153">
        <f t="shared" si="9"/>
        <v>36800</v>
      </c>
      <c r="R51" s="153">
        <f t="shared" si="9"/>
        <v>0</v>
      </c>
      <c r="S51" s="153">
        <f t="shared" si="9"/>
        <v>0</v>
      </c>
      <c r="T51" s="153">
        <f t="shared" si="9"/>
        <v>0</v>
      </c>
      <c r="U51" s="153">
        <f t="shared" si="9"/>
        <v>0</v>
      </c>
      <c r="V51" s="152"/>
      <c r="W51" s="152"/>
      <c r="X51" s="152"/>
      <c r="Y51" s="152"/>
      <c r="Z51" s="152"/>
      <c r="AA51" s="152"/>
      <c r="AB51" s="152"/>
    </row>
    <row r="52" s="105" customFormat="1" ht="30" customHeight="1" spans="1:28">
      <c r="A52" s="135" t="s">
        <v>38</v>
      </c>
      <c r="B52" s="134" t="s">
        <v>273</v>
      </c>
      <c r="C52" s="134"/>
      <c r="D52" s="134"/>
      <c r="E52" s="134"/>
      <c r="F52" s="134"/>
      <c r="G52" s="134"/>
      <c r="H52" s="134"/>
      <c r="I52" s="134"/>
      <c r="J52" s="134"/>
      <c r="K52" s="152">
        <f t="shared" ref="K52:U52" si="10">SUM(K53:K69)</f>
        <v>7076.1488</v>
      </c>
      <c r="L52" s="152">
        <f t="shared" si="10"/>
        <v>71301</v>
      </c>
      <c r="M52" s="152">
        <f t="shared" si="10"/>
        <v>284279</v>
      </c>
      <c r="N52" s="152">
        <f t="shared" si="10"/>
        <v>61118.63</v>
      </c>
      <c r="O52" s="153">
        <f t="shared" si="10"/>
        <v>3334.49</v>
      </c>
      <c r="P52" s="153">
        <f t="shared" si="10"/>
        <v>20984.14</v>
      </c>
      <c r="Q52" s="153">
        <f t="shared" si="10"/>
        <v>36800</v>
      </c>
      <c r="R52" s="153">
        <f t="shared" si="10"/>
        <v>0</v>
      </c>
      <c r="S52" s="153">
        <f t="shared" si="10"/>
        <v>0</v>
      </c>
      <c r="T52" s="153">
        <f t="shared" si="10"/>
        <v>0</v>
      </c>
      <c r="U52" s="153">
        <f t="shared" si="10"/>
        <v>0</v>
      </c>
      <c r="V52" s="152"/>
      <c r="W52" s="152"/>
      <c r="X52" s="152"/>
      <c r="Y52" s="152"/>
      <c r="Z52" s="152"/>
      <c r="AA52" s="152"/>
      <c r="AB52" s="152"/>
    </row>
    <row r="53" s="116" customFormat="1" ht="232" customHeight="1" spans="1:28">
      <c r="A53" s="136">
        <f>SUBTOTAL(103,$D$10:D53)</f>
        <v>32</v>
      </c>
      <c r="B53" s="136" t="s">
        <v>274</v>
      </c>
      <c r="C53" s="145" t="s">
        <v>41</v>
      </c>
      <c r="D53" s="145" t="s">
        <v>275</v>
      </c>
      <c r="E53" s="139" t="s">
        <v>276</v>
      </c>
      <c r="F53" s="136" t="s">
        <v>277</v>
      </c>
      <c r="G53" s="139" t="s">
        <v>278</v>
      </c>
      <c r="H53" s="145" t="s">
        <v>279</v>
      </c>
      <c r="I53" s="145" t="s">
        <v>280</v>
      </c>
      <c r="J53" s="159" t="s">
        <v>281</v>
      </c>
      <c r="K53" s="139">
        <v>2.282</v>
      </c>
      <c r="L53" s="145">
        <v>395</v>
      </c>
      <c r="M53" s="145">
        <v>1528</v>
      </c>
      <c r="N53" s="145">
        <v>450.51</v>
      </c>
      <c r="O53" s="139">
        <v>0</v>
      </c>
      <c r="P53" s="139">
        <v>250.51</v>
      </c>
      <c r="Q53" s="139">
        <v>200</v>
      </c>
      <c r="R53" s="139">
        <v>0</v>
      </c>
      <c r="S53" s="139"/>
      <c r="T53" s="139"/>
      <c r="U53" s="139"/>
      <c r="V53" s="139" t="s">
        <v>282</v>
      </c>
      <c r="W53" s="139" t="s">
        <v>282</v>
      </c>
      <c r="X53" s="158" t="s">
        <v>283</v>
      </c>
      <c r="Y53" s="165" t="s">
        <v>284</v>
      </c>
      <c r="Z53" s="139" t="s">
        <v>115</v>
      </c>
      <c r="AA53" s="139" t="s">
        <v>130</v>
      </c>
      <c r="AB53" s="139"/>
    </row>
    <row r="54" s="116" customFormat="1" ht="232" customHeight="1" spans="1:28">
      <c r="A54" s="139">
        <f>SUBTOTAL(103,$D$10:D54)</f>
        <v>33</v>
      </c>
      <c r="B54" s="145" t="s">
        <v>285</v>
      </c>
      <c r="C54" s="145" t="s">
        <v>41</v>
      </c>
      <c r="D54" s="145" t="s">
        <v>286</v>
      </c>
      <c r="E54" s="139" t="s">
        <v>276</v>
      </c>
      <c r="F54" s="139" t="s">
        <v>277</v>
      </c>
      <c r="G54" s="139" t="s">
        <v>278</v>
      </c>
      <c r="H54" s="139" t="s">
        <v>287</v>
      </c>
      <c r="I54" s="145" t="s">
        <v>280</v>
      </c>
      <c r="J54" s="159" t="s">
        <v>288</v>
      </c>
      <c r="K54" s="139">
        <v>6.58</v>
      </c>
      <c r="L54" s="139">
        <v>239</v>
      </c>
      <c r="M54" s="139">
        <v>897</v>
      </c>
      <c r="N54" s="145">
        <v>764.61</v>
      </c>
      <c r="O54" s="139">
        <v>764.61</v>
      </c>
      <c r="P54" s="139">
        <v>0</v>
      </c>
      <c r="Q54" s="139"/>
      <c r="R54" s="139">
        <v>0</v>
      </c>
      <c r="S54" s="139"/>
      <c r="T54" s="139"/>
      <c r="U54" s="139"/>
      <c r="V54" s="139" t="s">
        <v>282</v>
      </c>
      <c r="W54" s="139" t="s">
        <v>282</v>
      </c>
      <c r="X54" s="158" t="s">
        <v>289</v>
      </c>
      <c r="Y54" s="165" t="s">
        <v>284</v>
      </c>
      <c r="Z54" s="139" t="s">
        <v>115</v>
      </c>
      <c r="AA54" s="139" t="s">
        <v>130</v>
      </c>
      <c r="AB54" s="136"/>
    </row>
    <row r="55" s="117" customFormat="1" ht="245" customHeight="1" spans="1:28">
      <c r="A55" s="136">
        <f>SUBTOTAL(103,$D$10:D55)</f>
        <v>34</v>
      </c>
      <c r="B55" s="136" t="s">
        <v>290</v>
      </c>
      <c r="C55" s="136" t="s">
        <v>41</v>
      </c>
      <c r="D55" s="136" t="s">
        <v>291</v>
      </c>
      <c r="E55" s="136" t="s">
        <v>276</v>
      </c>
      <c r="F55" s="136" t="s">
        <v>277</v>
      </c>
      <c r="G55" s="136" t="s">
        <v>45</v>
      </c>
      <c r="H55" s="136" t="s">
        <v>292</v>
      </c>
      <c r="I55" s="136" t="s">
        <v>182</v>
      </c>
      <c r="J55" s="138" t="s">
        <v>293</v>
      </c>
      <c r="K55" s="139">
        <v>2</v>
      </c>
      <c r="L55" s="145">
        <v>30</v>
      </c>
      <c r="M55" s="145">
        <v>30</v>
      </c>
      <c r="N55" s="145">
        <v>200</v>
      </c>
      <c r="O55" s="139">
        <v>200</v>
      </c>
      <c r="P55" s="139">
        <v>0</v>
      </c>
      <c r="Q55" s="139"/>
      <c r="R55" s="139">
        <v>0</v>
      </c>
      <c r="S55" s="145"/>
      <c r="T55" s="139"/>
      <c r="U55" s="139"/>
      <c r="V55" s="139" t="s">
        <v>294</v>
      </c>
      <c r="W55" s="139" t="s">
        <v>295</v>
      </c>
      <c r="X55" s="172" t="s">
        <v>296</v>
      </c>
      <c r="Y55" s="172" t="s">
        <v>297</v>
      </c>
      <c r="Z55" s="139" t="s">
        <v>115</v>
      </c>
      <c r="AA55" s="139" t="s">
        <v>116</v>
      </c>
      <c r="AB55" s="140"/>
    </row>
    <row r="56" s="117" customFormat="1" ht="245" customHeight="1" spans="1:28">
      <c r="A56" s="136">
        <f>SUBTOTAL(103,$D$10:D56)</f>
        <v>35</v>
      </c>
      <c r="B56" s="136" t="s">
        <v>298</v>
      </c>
      <c r="C56" s="136" t="s">
        <v>41</v>
      </c>
      <c r="D56" s="136" t="s">
        <v>299</v>
      </c>
      <c r="E56" s="136" t="s">
        <v>276</v>
      </c>
      <c r="F56" s="136" t="s">
        <v>277</v>
      </c>
      <c r="G56" s="136" t="s">
        <v>45</v>
      </c>
      <c r="H56" s="136" t="s">
        <v>300</v>
      </c>
      <c r="I56" s="136" t="s">
        <v>65</v>
      </c>
      <c r="J56" s="138" t="s">
        <v>301</v>
      </c>
      <c r="K56" s="139">
        <v>3</v>
      </c>
      <c r="L56" s="145">
        <v>186</v>
      </c>
      <c r="M56" s="145">
        <v>715</v>
      </c>
      <c r="N56" s="145">
        <v>300</v>
      </c>
      <c r="O56" s="139">
        <v>300</v>
      </c>
      <c r="P56" s="139">
        <v>0</v>
      </c>
      <c r="Q56" s="139"/>
      <c r="R56" s="139">
        <v>0</v>
      </c>
      <c r="S56" s="145"/>
      <c r="T56" s="139"/>
      <c r="U56" s="139"/>
      <c r="V56" s="139" t="s">
        <v>253</v>
      </c>
      <c r="W56" s="139" t="s">
        <v>295</v>
      </c>
      <c r="X56" s="172" t="s">
        <v>302</v>
      </c>
      <c r="Y56" s="172" t="s">
        <v>303</v>
      </c>
      <c r="Z56" s="139" t="s">
        <v>115</v>
      </c>
      <c r="AA56" s="139" t="s">
        <v>116</v>
      </c>
      <c r="AB56" s="140"/>
    </row>
    <row r="57" s="116" customFormat="1" ht="141.75" spans="1:28">
      <c r="A57" s="139">
        <f>SUBTOTAL(103,$D$10:D57)</f>
        <v>36</v>
      </c>
      <c r="B57" s="145" t="s">
        <v>304</v>
      </c>
      <c r="C57" s="145" t="s">
        <v>41</v>
      </c>
      <c r="D57" s="145" t="s">
        <v>305</v>
      </c>
      <c r="E57" s="139" t="s">
        <v>276</v>
      </c>
      <c r="F57" s="139" t="s">
        <v>277</v>
      </c>
      <c r="G57" s="139" t="s">
        <v>278</v>
      </c>
      <c r="H57" s="139" t="s">
        <v>306</v>
      </c>
      <c r="I57" s="145" t="s">
        <v>280</v>
      </c>
      <c r="J57" s="159" t="s">
        <v>307</v>
      </c>
      <c r="K57" s="139">
        <v>1.754</v>
      </c>
      <c r="L57" s="139">
        <v>554</v>
      </c>
      <c r="M57" s="139">
        <v>2211</v>
      </c>
      <c r="N57" s="145">
        <v>166.52</v>
      </c>
      <c r="O57" s="139">
        <v>0</v>
      </c>
      <c r="P57" s="139">
        <v>166.52</v>
      </c>
      <c r="Q57" s="139"/>
      <c r="R57" s="139">
        <v>0</v>
      </c>
      <c r="S57" s="139"/>
      <c r="T57" s="139"/>
      <c r="U57" s="139"/>
      <c r="V57" s="139" t="s">
        <v>282</v>
      </c>
      <c r="W57" s="139" t="s">
        <v>282</v>
      </c>
      <c r="X57" s="158" t="s">
        <v>308</v>
      </c>
      <c r="Y57" s="165" t="s">
        <v>284</v>
      </c>
      <c r="Z57" s="139" t="s">
        <v>115</v>
      </c>
      <c r="AA57" s="139" t="s">
        <v>130</v>
      </c>
      <c r="AB57" s="139"/>
    </row>
    <row r="58" s="116" customFormat="1" ht="141.75" spans="1:28">
      <c r="A58" s="139">
        <f>SUBTOTAL(103,$D$10:D58)</f>
        <v>37</v>
      </c>
      <c r="B58" s="145" t="s">
        <v>309</v>
      </c>
      <c r="C58" s="145" t="s">
        <v>41</v>
      </c>
      <c r="D58" s="145" t="s">
        <v>310</v>
      </c>
      <c r="E58" s="139" t="s">
        <v>276</v>
      </c>
      <c r="F58" s="139" t="s">
        <v>277</v>
      </c>
      <c r="G58" s="139" t="s">
        <v>278</v>
      </c>
      <c r="H58" s="139" t="s">
        <v>311</v>
      </c>
      <c r="I58" s="145" t="s">
        <v>280</v>
      </c>
      <c r="J58" s="159" t="s">
        <v>312</v>
      </c>
      <c r="K58" s="139">
        <v>4.242</v>
      </c>
      <c r="L58" s="139">
        <v>754</v>
      </c>
      <c r="M58" s="139">
        <v>3502</v>
      </c>
      <c r="N58" s="145">
        <v>472.11</v>
      </c>
      <c r="O58" s="139">
        <v>0</v>
      </c>
      <c r="P58" s="139">
        <v>272.11</v>
      </c>
      <c r="Q58" s="139">
        <v>200</v>
      </c>
      <c r="R58" s="139">
        <v>0</v>
      </c>
      <c r="S58" s="139"/>
      <c r="T58" s="139"/>
      <c r="U58" s="139"/>
      <c r="V58" s="139" t="s">
        <v>282</v>
      </c>
      <c r="W58" s="139" t="s">
        <v>282</v>
      </c>
      <c r="X58" s="158" t="s">
        <v>313</v>
      </c>
      <c r="Y58" s="165" t="s">
        <v>284</v>
      </c>
      <c r="Z58" s="139" t="s">
        <v>115</v>
      </c>
      <c r="AA58" s="139" t="s">
        <v>130</v>
      </c>
      <c r="AB58" s="136"/>
    </row>
    <row r="59" s="116" customFormat="1" ht="295" customHeight="1" spans="1:28">
      <c r="A59" s="136">
        <f>SUBTOTAL(103,$D$10:D59)</f>
        <v>38</v>
      </c>
      <c r="B59" s="145" t="s">
        <v>314</v>
      </c>
      <c r="C59" s="145">
        <v>2024</v>
      </c>
      <c r="D59" s="145" t="s">
        <v>315</v>
      </c>
      <c r="E59" s="139" t="s">
        <v>276</v>
      </c>
      <c r="F59" s="139" t="s">
        <v>277</v>
      </c>
      <c r="G59" s="139" t="s">
        <v>45</v>
      </c>
      <c r="H59" s="139" t="s">
        <v>268</v>
      </c>
      <c r="I59" s="139" t="s">
        <v>65</v>
      </c>
      <c r="J59" s="158" t="s">
        <v>316</v>
      </c>
      <c r="K59" s="139">
        <v>6.4378</v>
      </c>
      <c r="L59" s="139">
        <v>471</v>
      </c>
      <c r="M59" s="139">
        <v>1818</v>
      </c>
      <c r="N59" s="145">
        <v>795</v>
      </c>
      <c r="O59" s="139">
        <v>0</v>
      </c>
      <c r="P59" s="139">
        <v>195</v>
      </c>
      <c r="Q59" s="139">
        <v>600</v>
      </c>
      <c r="R59" s="139">
        <v>0</v>
      </c>
      <c r="S59" s="139"/>
      <c r="T59" s="139"/>
      <c r="U59" s="139"/>
      <c r="V59" s="139" t="s">
        <v>282</v>
      </c>
      <c r="W59" s="139" t="s">
        <v>282</v>
      </c>
      <c r="X59" s="158" t="s">
        <v>317</v>
      </c>
      <c r="Y59" s="165" t="s">
        <v>284</v>
      </c>
      <c r="Z59" s="139" t="s">
        <v>115</v>
      </c>
      <c r="AA59" s="139" t="s">
        <v>116</v>
      </c>
      <c r="AB59" s="136"/>
    </row>
    <row r="60" s="113" customFormat="1" ht="283" customHeight="1" spans="1:28">
      <c r="A60" s="139">
        <f>SUBTOTAL(103,$D$10:D60)</f>
        <v>39</v>
      </c>
      <c r="B60" s="145" t="s">
        <v>318</v>
      </c>
      <c r="C60" s="139" t="s">
        <v>41</v>
      </c>
      <c r="D60" s="145" t="s">
        <v>319</v>
      </c>
      <c r="E60" s="139" t="s">
        <v>43</v>
      </c>
      <c r="F60" s="139" t="s">
        <v>211</v>
      </c>
      <c r="G60" s="139" t="s">
        <v>45</v>
      </c>
      <c r="H60" s="139" t="s">
        <v>109</v>
      </c>
      <c r="I60" s="145" t="s">
        <v>320</v>
      </c>
      <c r="J60" s="165" t="s">
        <v>321</v>
      </c>
      <c r="K60" s="145">
        <v>3.5</v>
      </c>
      <c r="L60" s="145">
        <v>143</v>
      </c>
      <c r="M60" s="145">
        <v>500</v>
      </c>
      <c r="N60" s="145">
        <v>387.61</v>
      </c>
      <c r="O60" s="139">
        <v>387.61</v>
      </c>
      <c r="P60" s="139">
        <v>0</v>
      </c>
      <c r="Q60" s="139"/>
      <c r="R60" s="139">
        <v>0</v>
      </c>
      <c r="S60" s="139"/>
      <c r="T60" s="139"/>
      <c r="U60" s="139"/>
      <c r="V60" s="139" t="s">
        <v>282</v>
      </c>
      <c r="W60" s="139" t="s">
        <v>282</v>
      </c>
      <c r="X60" s="171" t="s">
        <v>322</v>
      </c>
      <c r="Y60" s="165" t="s">
        <v>323</v>
      </c>
      <c r="Z60" s="139" t="s">
        <v>115</v>
      </c>
      <c r="AA60" s="139" t="s">
        <v>116</v>
      </c>
      <c r="AB60" s="139"/>
    </row>
    <row r="61" s="116" customFormat="1" ht="235" customHeight="1" spans="1:28">
      <c r="A61" s="136">
        <f>SUBTOTAL(103,$D$10:D61)</f>
        <v>40</v>
      </c>
      <c r="B61" s="145" t="s">
        <v>324</v>
      </c>
      <c r="C61" s="145">
        <v>2024</v>
      </c>
      <c r="D61" s="145" t="s">
        <v>325</v>
      </c>
      <c r="E61" s="139" t="s">
        <v>276</v>
      </c>
      <c r="F61" s="139" t="s">
        <v>277</v>
      </c>
      <c r="G61" s="139" t="s">
        <v>45</v>
      </c>
      <c r="H61" s="139" t="s">
        <v>326</v>
      </c>
      <c r="I61" s="139" t="s">
        <v>65</v>
      </c>
      <c r="J61" s="165" t="s">
        <v>327</v>
      </c>
      <c r="K61" s="139">
        <v>15.15</v>
      </c>
      <c r="L61" s="139">
        <v>530</v>
      </c>
      <c r="M61" s="139">
        <v>2292</v>
      </c>
      <c r="N61" s="145">
        <v>1200</v>
      </c>
      <c r="O61" s="139">
        <v>0</v>
      </c>
      <c r="P61" s="139">
        <v>200</v>
      </c>
      <c r="Q61" s="139">
        <v>1000</v>
      </c>
      <c r="R61" s="139">
        <v>0</v>
      </c>
      <c r="S61" s="139"/>
      <c r="T61" s="139"/>
      <c r="U61" s="139"/>
      <c r="V61" s="139" t="s">
        <v>282</v>
      </c>
      <c r="W61" s="139" t="s">
        <v>282</v>
      </c>
      <c r="X61" s="158" t="s">
        <v>328</v>
      </c>
      <c r="Y61" s="165" t="s">
        <v>284</v>
      </c>
      <c r="Z61" s="139" t="s">
        <v>115</v>
      </c>
      <c r="AA61" s="139" t="s">
        <v>116</v>
      </c>
      <c r="AB61" s="136"/>
    </row>
    <row r="62" s="116" customFormat="1" ht="235" customHeight="1" spans="1:28">
      <c r="A62" s="136">
        <f>SUBTOTAL(103,$D$10:D62)</f>
        <v>41</v>
      </c>
      <c r="B62" s="145" t="s">
        <v>329</v>
      </c>
      <c r="C62" s="145">
        <v>2024</v>
      </c>
      <c r="D62" s="145" t="s">
        <v>330</v>
      </c>
      <c r="E62" s="139" t="s">
        <v>276</v>
      </c>
      <c r="F62" s="139" t="s">
        <v>277</v>
      </c>
      <c r="G62" s="139" t="s">
        <v>45</v>
      </c>
      <c r="H62" s="139" t="s">
        <v>331</v>
      </c>
      <c r="I62" s="139" t="s">
        <v>65</v>
      </c>
      <c r="J62" s="158" t="s">
        <v>332</v>
      </c>
      <c r="K62" s="139">
        <v>11.503</v>
      </c>
      <c r="L62" s="139">
        <v>236</v>
      </c>
      <c r="M62" s="139">
        <v>950</v>
      </c>
      <c r="N62" s="145">
        <v>1382.27</v>
      </c>
      <c r="O62" s="139">
        <v>1382.27</v>
      </c>
      <c r="P62" s="139">
        <v>0</v>
      </c>
      <c r="Q62" s="139"/>
      <c r="R62" s="139">
        <v>0</v>
      </c>
      <c r="S62" s="139"/>
      <c r="T62" s="139"/>
      <c r="U62" s="139"/>
      <c r="V62" s="139" t="s">
        <v>282</v>
      </c>
      <c r="W62" s="139" t="s">
        <v>282</v>
      </c>
      <c r="X62" s="158" t="s">
        <v>333</v>
      </c>
      <c r="Y62" s="158" t="s">
        <v>334</v>
      </c>
      <c r="Z62" s="139" t="s">
        <v>115</v>
      </c>
      <c r="AA62" s="139" t="s">
        <v>116</v>
      </c>
      <c r="AB62" s="136"/>
    </row>
    <row r="63" s="116" customFormat="1" ht="204" customHeight="1" spans="1:28">
      <c r="A63" s="136">
        <f>SUBTOTAL(103,$D$10:D63)</f>
        <v>42</v>
      </c>
      <c r="B63" s="145" t="s">
        <v>335</v>
      </c>
      <c r="C63" s="145">
        <v>2024</v>
      </c>
      <c r="D63" s="145" t="s">
        <v>336</v>
      </c>
      <c r="E63" s="139" t="s">
        <v>276</v>
      </c>
      <c r="F63" s="136" t="s">
        <v>277</v>
      </c>
      <c r="G63" s="139" t="s">
        <v>45</v>
      </c>
      <c r="H63" s="139" t="s">
        <v>337</v>
      </c>
      <c r="I63" s="139" t="s">
        <v>338</v>
      </c>
      <c r="J63" s="165" t="s">
        <v>339</v>
      </c>
      <c r="K63" s="139">
        <v>251</v>
      </c>
      <c r="L63" s="139">
        <v>1608</v>
      </c>
      <c r="M63" s="139">
        <v>6523</v>
      </c>
      <c r="N63" s="145">
        <v>5000</v>
      </c>
      <c r="O63" s="139">
        <v>0</v>
      </c>
      <c r="P63" s="145">
        <v>1000</v>
      </c>
      <c r="Q63" s="139">
        <v>4000</v>
      </c>
      <c r="R63" s="139">
        <v>0</v>
      </c>
      <c r="S63" s="139"/>
      <c r="T63" s="139"/>
      <c r="U63" s="139"/>
      <c r="V63" s="139" t="s">
        <v>282</v>
      </c>
      <c r="W63" s="139" t="s">
        <v>282</v>
      </c>
      <c r="X63" s="158" t="s">
        <v>340</v>
      </c>
      <c r="Y63" s="165" t="s">
        <v>284</v>
      </c>
      <c r="Z63" s="139" t="s">
        <v>115</v>
      </c>
      <c r="AA63" s="139" t="s">
        <v>116</v>
      </c>
      <c r="AB63" s="139"/>
    </row>
    <row r="64" s="116" customFormat="1" ht="223" customHeight="1" spans="1:28">
      <c r="A64" s="139">
        <f>SUBTOTAL(103,$D$10:D64)</f>
        <v>43</v>
      </c>
      <c r="B64" s="145" t="s">
        <v>341</v>
      </c>
      <c r="C64" s="145">
        <v>2024</v>
      </c>
      <c r="D64" s="145" t="s">
        <v>342</v>
      </c>
      <c r="E64" s="139" t="s">
        <v>276</v>
      </c>
      <c r="F64" s="139" t="s">
        <v>277</v>
      </c>
      <c r="G64" s="139" t="s">
        <v>45</v>
      </c>
      <c r="H64" s="139" t="s">
        <v>343</v>
      </c>
      <c r="I64" s="139" t="s">
        <v>344</v>
      </c>
      <c r="J64" s="165" t="s">
        <v>345</v>
      </c>
      <c r="K64" s="139">
        <v>58.7</v>
      </c>
      <c r="L64" s="139">
        <v>1897</v>
      </c>
      <c r="M64" s="139">
        <v>8279</v>
      </c>
      <c r="N64" s="145">
        <v>4700</v>
      </c>
      <c r="O64" s="139">
        <v>0</v>
      </c>
      <c r="P64" s="139">
        <v>1900</v>
      </c>
      <c r="Q64" s="139">
        <v>2800</v>
      </c>
      <c r="R64" s="139">
        <v>0</v>
      </c>
      <c r="S64" s="139"/>
      <c r="T64" s="139"/>
      <c r="U64" s="139"/>
      <c r="V64" s="139" t="s">
        <v>282</v>
      </c>
      <c r="W64" s="139" t="s">
        <v>282</v>
      </c>
      <c r="X64" s="158" t="s">
        <v>340</v>
      </c>
      <c r="Y64" s="165" t="s">
        <v>284</v>
      </c>
      <c r="Z64" s="139" t="s">
        <v>115</v>
      </c>
      <c r="AA64" s="139" t="s">
        <v>116</v>
      </c>
      <c r="AB64" s="136"/>
    </row>
    <row r="65" s="116" customFormat="1" ht="204" customHeight="1" spans="1:28">
      <c r="A65" s="139">
        <f>SUBTOTAL(103,$D$10:D65)</f>
        <v>44</v>
      </c>
      <c r="B65" s="145" t="s">
        <v>346</v>
      </c>
      <c r="C65" s="145">
        <v>2024</v>
      </c>
      <c r="D65" s="145" t="s">
        <v>347</v>
      </c>
      <c r="E65" s="139" t="s">
        <v>276</v>
      </c>
      <c r="F65" s="139" t="s">
        <v>277</v>
      </c>
      <c r="G65" s="139" t="s">
        <v>45</v>
      </c>
      <c r="H65" s="139" t="s">
        <v>73</v>
      </c>
      <c r="I65" s="139" t="s">
        <v>348</v>
      </c>
      <c r="J65" s="165" t="s">
        <v>349</v>
      </c>
      <c r="K65" s="139">
        <v>600</v>
      </c>
      <c r="L65" s="139">
        <v>1991</v>
      </c>
      <c r="M65" s="139">
        <v>9956</v>
      </c>
      <c r="N65" s="145">
        <v>14000</v>
      </c>
      <c r="O65" s="139">
        <v>0</v>
      </c>
      <c r="P65" s="139">
        <v>5600</v>
      </c>
      <c r="Q65" s="139">
        <v>8400</v>
      </c>
      <c r="R65" s="139">
        <v>0</v>
      </c>
      <c r="S65" s="139"/>
      <c r="T65" s="139"/>
      <c r="U65" s="139"/>
      <c r="V65" s="139" t="s">
        <v>282</v>
      </c>
      <c r="W65" s="139" t="s">
        <v>282</v>
      </c>
      <c r="X65" s="158" t="s">
        <v>340</v>
      </c>
      <c r="Y65" s="165" t="s">
        <v>284</v>
      </c>
      <c r="Z65" s="139" t="s">
        <v>115</v>
      </c>
      <c r="AA65" s="139" t="s">
        <v>116</v>
      </c>
      <c r="AB65" s="139"/>
    </row>
    <row r="66" s="116" customFormat="1" ht="189" customHeight="1" spans="1:28">
      <c r="A66" s="139">
        <f>SUBTOTAL(103,$D$10:D66)</f>
        <v>45</v>
      </c>
      <c r="B66" s="145" t="s">
        <v>350</v>
      </c>
      <c r="C66" s="145">
        <v>2024</v>
      </c>
      <c r="D66" s="145" t="s">
        <v>351</v>
      </c>
      <c r="E66" s="139" t="s">
        <v>276</v>
      </c>
      <c r="F66" s="139" t="s">
        <v>277</v>
      </c>
      <c r="G66" s="139" t="s">
        <v>45</v>
      </c>
      <c r="H66" s="139" t="s">
        <v>79</v>
      </c>
      <c r="I66" s="139" t="s">
        <v>348</v>
      </c>
      <c r="J66" s="165" t="s">
        <v>349</v>
      </c>
      <c r="K66" s="139">
        <v>600</v>
      </c>
      <c r="L66" s="139">
        <v>1527</v>
      </c>
      <c r="M66" s="139">
        <v>7647</v>
      </c>
      <c r="N66" s="145">
        <v>14000</v>
      </c>
      <c r="O66" s="139">
        <v>0</v>
      </c>
      <c r="P66" s="139">
        <v>5600</v>
      </c>
      <c r="Q66" s="139">
        <v>8400</v>
      </c>
      <c r="R66" s="139">
        <v>0</v>
      </c>
      <c r="S66" s="139"/>
      <c r="T66" s="139"/>
      <c r="U66" s="139"/>
      <c r="V66" s="139" t="s">
        <v>282</v>
      </c>
      <c r="W66" s="139" t="s">
        <v>282</v>
      </c>
      <c r="X66" s="158" t="s">
        <v>340</v>
      </c>
      <c r="Y66" s="165" t="s">
        <v>284</v>
      </c>
      <c r="Z66" s="139" t="s">
        <v>115</v>
      </c>
      <c r="AA66" s="139" t="s">
        <v>116</v>
      </c>
      <c r="AB66" s="136"/>
    </row>
    <row r="67" s="118" customFormat="1" ht="225" customHeight="1" spans="1:28">
      <c r="A67" s="136">
        <f>SUBTOTAL(103,$D$10:D67)</f>
        <v>46</v>
      </c>
      <c r="B67" s="145" t="s">
        <v>352</v>
      </c>
      <c r="C67" s="139">
        <v>2024</v>
      </c>
      <c r="D67" s="145" t="s">
        <v>353</v>
      </c>
      <c r="E67" s="136" t="s">
        <v>276</v>
      </c>
      <c r="F67" s="136" t="s">
        <v>277</v>
      </c>
      <c r="G67" s="136" t="s">
        <v>45</v>
      </c>
      <c r="H67" s="139" t="s">
        <v>79</v>
      </c>
      <c r="I67" s="139" t="s">
        <v>354</v>
      </c>
      <c r="J67" s="165" t="s">
        <v>355</v>
      </c>
      <c r="K67" s="139">
        <v>500</v>
      </c>
      <c r="L67" s="139">
        <v>1421</v>
      </c>
      <c r="M67" s="139">
        <v>5482</v>
      </c>
      <c r="N67" s="145">
        <v>12000</v>
      </c>
      <c r="O67" s="139">
        <v>0</v>
      </c>
      <c r="P67" s="145">
        <v>4800</v>
      </c>
      <c r="Q67" s="139">
        <v>7200</v>
      </c>
      <c r="R67" s="139">
        <v>0</v>
      </c>
      <c r="S67" s="139"/>
      <c r="T67" s="139"/>
      <c r="U67" s="139"/>
      <c r="V67" s="139" t="s">
        <v>282</v>
      </c>
      <c r="W67" s="139" t="s">
        <v>282</v>
      </c>
      <c r="X67" s="158" t="s">
        <v>340</v>
      </c>
      <c r="Y67" s="165" t="s">
        <v>284</v>
      </c>
      <c r="Z67" s="139" t="s">
        <v>115</v>
      </c>
      <c r="AA67" s="139" t="s">
        <v>116</v>
      </c>
      <c r="AB67" s="140"/>
    </row>
    <row r="68" s="118" customFormat="1" ht="228" customHeight="1" spans="1:28">
      <c r="A68" s="136">
        <f>SUBTOTAL(103,$D$10:D68)</f>
        <v>47</v>
      </c>
      <c r="B68" s="145" t="s">
        <v>356</v>
      </c>
      <c r="C68" s="145">
        <v>2024</v>
      </c>
      <c r="D68" s="145" t="s">
        <v>357</v>
      </c>
      <c r="E68" s="139" t="s">
        <v>276</v>
      </c>
      <c r="F68" s="139" t="s">
        <v>277</v>
      </c>
      <c r="G68" s="139" t="s">
        <v>45</v>
      </c>
      <c r="H68" s="139" t="s">
        <v>358</v>
      </c>
      <c r="I68" s="139" t="s">
        <v>359</v>
      </c>
      <c r="J68" s="165" t="s">
        <v>360</v>
      </c>
      <c r="K68" s="139">
        <v>5000</v>
      </c>
      <c r="L68" s="139"/>
      <c r="M68" s="139"/>
      <c r="N68" s="145">
        <v>5000</v>
      </c>
      <c r="O68" s="139">
        <v>0</v>
      </c>
      <c r="P68" s="139">
        <v>1000</v>
      </c>
      <c r="Q68" s="139">
        <v>4000</v>
      </c>
      <c r="R68" s="139">
        <v>0</v>
      </c>
      <c r="S68" s="139"/>
      <c r="T68" s="139"/>
      <c r="U68" s="139"/>
      <c r="V68" s="139" t="s">
        <v>282</v>
      </c>
      <c r="W68" s="139" t="s">
        <v>282</v>
      </c>
      <c r="X68" s="158" t="s">
        <v>340</v>
      </c>
      <c r="Y68" s="165" t="s">
        <v>284</v>
      </c>
      <c r="Z68" s="139" t="s">
        <v>115</v>
      </c>
      <c r="AA68" s="139" t="s">
        <v>116</v>
      </c>
      <c r="AB68" s="136"/>
    </row>
    <row r="69" s="116" customFormat="1" ht="220" customHeight="1" spans="1:28">
      <c r="A69" s="136">
        <f>SUBTOTAL(103,$D$10:D69)</f>
        <v>48</v>
      </c>
      <c r="B69" s="145" t="s">
        <v>361</v>
      </c>
      <c r="C69" s="145">
        <v>2024</v>
      </c>
      <c r="D69" s="145" t="s">
        <v>362</v>
      </c>
      <c r="E69" s="139" t="s">
        <v>276</v>
      </c>
      <c r="F69" s="139" t="s">
        <v>277</v>
      </c>
      <c r="G69" s="139" t="s">
        <v>45</v>
      </c>
      <c r="H69" s="139" t="s">
        <v>363</v>
      </c>
      <c r="I69" s="139" t="s">
        <v>65</v>
      </c>
      <c r="J69" s="165" t="s">
        <v>364</v>
      </c>
      <c r="K69" s="139">
        <v>10</v>
      </c>
      <c r="L69" s="139">
        <v>59319</v>
      </c>
      <c r="M69" s="139">
        <v>231949</v>
      </c>
      <c r="N69" s="145">
        <v>300</v>
      </c>
      <c r="O69" s="139">
        <v>300</v>
      </c>
      <c r="P69" s="139">
        <v>0</v>
      </c>
      <c r="Q69" s="139"/>
      <c r="R69" s="139">
        <v>0</v>
      </c>
      <c r="S69" s="139"/>
      <c r="T69" s="139"/>
      <c r="U69" s="139"/>
      <c r="V69" s="139" t="s">
        <v>365</v>
      </c>
      <c r="W69" s="139" t="s">
        <v>366</v>
      </c>
      <c r="X69" s="158" t="s">
        <v>367</v>
      </c>
      <c r="Y69" s="165" t="s">
        <v>368</v>
      </c>
      <c r="Z69" s="139" t="s">
        <v>115</v>
      </c>
      <c r="AA69" s="139" t="s">
        <v>116</v>
      </c>
      <c r="AB69" s="136"/>
    </row>
    <row r="70" s="105" customFormat="1" ht="30" customHeight="1" spans="1:28">
      <c r="A70" s="135" t="s">
        <v>38</v>
      </c>
      <c r="B70" s="134" t="s">
        <v>369</v>
      </c>
      <c r="C70" s="134"/>
      <c r="D70" s="134"/>
      <c r="E70" s="134"/>
      <c r="F70" s="134"/>
      <c r="G70" s="134"/>
      <c r="H70" s="134"/>
      <c r="I70" s="134"/>
      <c r="J70" s="134"/>
      <c r="K70" s="152">
        <f t="shared" ref="K70:U70" si="11">SUM(K71:K75)</f>
        <v>10008</v>
      </c>
      <c r="L70" s="152">
        <f t="shared" si="11"/>
        <v>7122</v>
      </c>
      <c r="M70" s="152">
        <f t="shared" si="11"/>
        <v>28357</v>
      </c>
      <c r="N70" s="152">
        <f t="shared" si="11"/>
        <v>31437.1</v>
      </c>
      <c r="O70" s="153">
        <f t="shared" si="11"/>
        <v>21106.07</v>
      </c>
      <c r="P70" s="153">
        <f t="shared" si="11"/>
        <v>10331.03</v>
      </c>
      <c r="Q70" s="153">
        <f t="shared" si="11"/>
        <v>0</v>
      </c>
      <c r="R70" s="153">
        <f t="shared" si="11"/>
        <v>0</v>
      </c>
      <c r="S70" s="153">
        <f t="shared" si="11"/>
        <v>0</v>
      </c>
      <c r="T70" s="153">
        <f t="shared" si="11"/>
        <v>0</v>
      </c>
      <c r="U70" s="153">
        <f t="shared" si="11"/>
        <v>0</v>
      </c>
      <c r="V70" s="152"/>
      <c r="W70" s="152"/>
      <c r="X70" s="152"/>
      <c r="Y70" s="152"/>
      <c r="Z70" s="152"/>
      <c r="AA70" s="152"/>
      <c r="AB70" s="152"/>
    </row>
    <row r="71" s="112" customFormat="1" ht="338" customHeight="1" spans="1:28">
      <c r="A71" s="136">
        <f>SUBTOTAL(103,$D$10:D71)</f>
        <v>49</v>
      </c>
      <c r="B71" s="137" t="s">
        <v>370</v>
      </c>
      <c r="C71" s="144" t="s">
        <v>41</v>
      </c>
      <c r="D71" s="144" t="s">
        <v>371</v>
      </c>
      <c r="E71" s="140" t="s">
        <v>276</v>
      </c>
      <c r="F71" s="140" t="s">
        <v>372</v>
      </c>
      <c r="G71" s="139" t="s">
        <v>125</v>
      </c>
      <c r="H71" s="145" t="s">
        <v>373</v>
      </c>
      <c r="I71" s="144" t="s">
        <v>374</v>
      </c>
      <c r="J71" s="144" t="s">
        <v>375</v>
      </c>
      <c r="K71" s="136">
        <v>1</v>
      </c>
      <c r="L71" s="145">
        <v>2353</v>
      </c>
      <c r="M71" s="145">
        <v>9370</v>
      </c>
      <c r="N71" s="145">
        <v>6000</v>
      </c>
      <c r="O71" s="139">
        <v>5807</v>
      </c>
      <c r="P71" s="139">
        <v>193</v>
      </c>
      <c r="Q71" s="139"/>
      <c r="R71" s="139">
        <v>0</v>
      </c>
      <c r="S71" s="139"/>
      <c r="T71" s="139"/>
      <c r="U71" s="139"/>
      <c r="V71" s="140" t="s">
        <v>112</v>
      </c>
      <c r="W71" s="140" t="s">
        <v>112</v>
      </c>
      <c r="X71" s="158" t="s">
        <v>376</v>
      </c>
      <c r="Y71" s="165" t="s">
        <v>377</v>
      </c>
      <c r="Z71" s="139" t="s">
        <v>115</v>
      </c>
      <c r="AA71" s="139" t="s">
        <v>130</v>
      </c>
      <c r="AB71" s="140"/>
    </row>
    <row r="72" s="112" customFormat="1" ht="357" customHeight="1" spans="1:28">
      <c r="A72" s="136">
        <f>SUBTOTAL(103,$D$10:D72)</f>
        <v>50</v>
      </c>
      <c r="B72" s="137" t="s">
        <v>378</v>
      </c>
      <c r="C72" s="144" t="s">
        <v>41</v>
      </c>
      <c r="D72" s="144" t="s">
        <v>379</v>
      </c>
      <c r="E72" s="140" t="s">
        <v>276</v>
      </c>
      <c r="F72" s="140" t="s">
        <v>372</v>
      </c>
      <c r="G72" s="139" t="s">
        <v>125</v>
      </c>
      <c r="H72" s="139" t="s">
        <v>373</v>
      </c>
      <c r="I72" s="140" t="s">
        <v>374</v>
      </c>
      <c r="J72" s="165" t="s">
        <v>380</v>
      </c>
      <c r="K72" s="139">
        <v>1</v>
      </c>
      <c r="L72" s="139">
        <v>2353</v>
      </c>
      <c r="M72" s="139">
        <v>9370</v>
      </c>
      <c r="N72" s="145">
        <v>4889.1</v>
      </c>
      <c r="O72" s="139">
        <v>1303.07</v>
      </c>
      <c r="P72" s="139">
        <v>3586.03</v>
      </c>
      <c r="Q72" s="139"/>
      <c r="R72" s="139">
        <v>0</v>
      </c>
      <c r="S72" s="139"/>
      <c r="T72" s="139"/>
      <c r="U72" s="139"/>
      <c r="V72" s="140" t="s">
        <v>49</v>
      </c>
      <c r="W72" s="140" t="s">
        <v>49</v>
      </c>
      <c r="X72" s="158" t="s">
        <v>381</v>
      </c>
      <c r="Y72" s="165" t="s">
        <v>382</v>
      </c>
      <c r="Z72" s="139" t="s">
        <v>115</v>
      </c>
      <c r="AA72" s="139" t="s">
        <v>130</v>
      </c>
      <c r="AB72" s="140"/>
    </row>
    <row r="73" s="119" customFormat="1" ht="208" customHeight="1" spans="1:28">
      <c r="A73" s="136">
        <f>SUBTOTAL(103,$D$10:D73)</f>
        <v>51</v>
      </c>
      <c r="B73" s="137" t="s">
        <v>383</v>
      </c>
      <c r="C73" s="136" t="s">
        <v>41</v>
      </c>
      <c r="D73" s="136" t="s">
        <v>384</v>
      </c>
      <c r="E73" s="137" t="s">
        <v>276</v>
      </c>
      <c r="F73" s="140" t="s">
        <v>372</v>
      </c>
      <c r="G73" s="136" t="s">
        <v>45</v>
      </c>
      <c r="H73" s="136" t="s">
        <v>385</v>
      </c>
      <c r="I73" s="136" t="s">
        <v>57</v>
      </c>
      <c r="J73" s="138" t="s">
        <v>386</v>
      </c>
      <c r="K73" s="139">
        <v>10000</v>
      </c>
      <c r="L73" s="139">
        <v>60</v>
      </c>
      <c r="M73" s="139">
        <v>241</v>
      </c>
      <c r="N73" s="145">
        <v>473</v>
      </c>
      <c r="O73" s="139">
        <v>473</v>
      </c>
      <c r="P73" s="139">
        <v>0</v>
      </c>
      <c r="Q73" s="139"/>
      <c r="R73" s="139">
        <v>0</v>
      </c>
      <c r="S73" s="139"/>
      <c r="T73" s="139"/>
      <c r="U73" s="139"/>
      <c r="V73" s="140" t="s">
        <v>59</v>
      </c>
      <c r="W73" s="140" t="s">
        <v>49</v>
      </c>
      <c r="X73" s="137" t="s">
        <v>387</v>
      </c>
      <c r="Y73" s="137" t="s">
        <v>388</v>
      </c>
      <c r="Z73" s="139" t="s">
        <v>115</v>
      </c>
      <c r="AA73" s="139" t="s">
        <v>116</v>
      </c>
      <c r="AB73" s="140"/>
    </row>
    <row r="74" s="120" customFormat="1" ht="259" customHeight="1" spans="1:28">
      <c r="A74" s="136">
        <f>SUBTOTAL(103,$D$10:D74)</f>
        <v>52</v>
      </c>
      <c r="B74" s="137" t="s">
        <v>389</v>
      </c>
      <c r="C74" s="136" t="s">
        <v>41</v>
      </c>
      <c r="D74" s="136" t="s">
        <v>390</v>
      </c>
      <c r="E74" s="137" t="s">
        <v>276</v>
      </c>
      <c r="F74" s="140" t="s">
        <v>372</v>
      </c>
      <c r="G74" s="136" t="s">
        <v>141</v>
      </c>
      <c r="H74" s="136" t="s">
        <v>391</v>
      </c>
      <c r="I74" s="136" t="s">
        <v>392</v>
      </c>
      <c r="J74" s="138" t="s">
        <v>393</v>
      </c>
      <c r="K74" s="139">
        <v>5</v>
      </c>
      <c r="L74" s="139">
        <v>3</v>
      </c>
      <c r="M74" s="139">
        <v>6</v>
      </c>
      <c r="N74" s="145">
        <v>75</v>
      </c>
      <c r="O74" s="139">
        <v>75</v>
      </c>
      <c r="P74" s="139">
        <v>0</v>
      </c>
      <c r="Q74" s="139"/>
      <c r="R74" s="139">
        <v>0</v>
      </c>
      <c r="S74" s="139"/>
      <c r="T74" s="139"/>
      <c r="U74" s="139"/>
      <c r="V74" s="140" t="s">
        <v>157</v>
      </c>
      <c r="W74" s="140" t="s">
        <v>49</v>
      </c>
      <c r="X74" s="137" t="s">
        <v>394</v>
      </c>
      <c r="Y74" s="137" t="s">
        <v>395</v>
      </c>
      <c r="Z74" s="139" t="s">
        <v>115</v>
      </c>
      <c r="AA74" s="139" t="s">
        <v>116</v>
      </c>
      <c r="AB74" s="140"/>
    </row>
    <row r="75" s="112" customFormat="1" ht="252" customHeight="1" spans="1:28">
      <c r="A75" s="136">
        <f>SUBTOTAL(103,$D$10:D75)</f>
        <v>53</v>
      </c>
      <c r="B75" s="137" t="s">
        <v>396</v>
      </c>
      <c r="C75" s="144" t="s">
        <v>41</v>
      </c>
      <c r="D75" s="140" t="s">
        <v>397</v>
      </c>
      <c r="E75" s="140" t="s">
        <v>276</v>
      </c>
      <c r="F75" s="140" t="s">
        <v>372</v>
      </c>
      <c r="G75" s="139" t="s">
        <v>45</v>
      </c>
      <c r="H75" s="139" t="s">
        <v>373</v>
      </c>
      <c r="I75" s="140" t="s">
        <v>398</v>
      </c>
      <c r="J75" s="140" t="s">
        <v>399</v>
      </c>
      <c r="K75" s="136">
        <v>1</v>
      </c>
      <c r="L75" s="139">
        <v>2353</v>
      </c>
      <c r="M75" s="139">
        <v>9370</v>
      </c>
      <c r="N75" s="145">
        <v>20000</v>
      </c>
      <c r="O75" s="139">
        <v>13448</v>
      </c>
      <c r="P75" s="139">
        <v>6552</v>
      </c>
      <c r="Q75" s="139"/>
      <c r="R75" s="139">
        <v>0</v>
      </c>
      <c r="S75" s="139"/>
      <c r="T75" s="139"/>
      <c r="U75" s="139"/>
      <c r="V75" s="140" t="s">
        <v>49</v>
      </c>
      <c r="W75" s="140" t="s">
        <v>49</v>
      </c>
      <c r="X75" s="158" t="s">
        <v>400</v>
      </c>
      <c r="Y75" s="165" t="s">
        <v>401</v>
      </c>
      <c r="Z75" s="139" t="s">
        <v>115</v>
      </c>
      <c r="AA75" s="139" t="s">
        <v>130</v>
      </c>
      <c r="AB75" s="140"/>
    </row>
    <row r="76" s="112" customFormat="1" ht="30" customHeight="1" spans="1:28">
      <c r="A76" s="135" t="s">
        <v>38</v>
      </c>
      <c r="B76" s="134" t="s">
        <v>402</v>
      </c>
      <c r="C76" s="134"/>
      <c r="D76" s="134"/>
      <c r="E76" s="134"/>
      <c r="F76" s="134"/>
      <c r="G76" s="134"/>
      <c r="H76" s="134"/>
      <c r="I76" s="134"/>
      <c r="J76" s="134"/>
      <c r="K76" s="152">
        <f t="shared" ref="K76:U76" si="12">SUM(K77:K83)</f>
        <v>11</v>
      </c>
      <c r="L76" s="152">
        <f t="shared" si="12"/>
        <v>3655</v>
      </c>
      <c r="M76" s="152">
        <f t="shared" si="12"/>
        <v>13288</v>
      </c>
      <c r="N76" s="152">
        <f t="shared" si="12"/>
        <v>770</v>
      </c>
      <c r="O76" s="153">
        <f t="shared" si="12"/>
        <v>770</v>
      </c>
      <c r="P76" s="153">
        <f t="shared" si="12"/>
        <v>0</v>
      </c>
      <c r="Q76" s="153">
        <f t="shared" si="12"/>
        <v>0</v>
      </c>
      <c r="R76" s="153">
        <f t="shared" si="12"/>
        <v>0</v>
      </c>
      <c r="S76" s="153">
        <f t="shared" si="12"/>
        <v>0</v>
      </c>
      <c r="T76" s="153">
        <f t="shared" si="12"/>
        <v>0</v>
      </c>
      <c r="U76" s="153">
        <f t="shared" si="12"/>
        <v>0</v>
      </c>
      <c r="V76" s="152"/>
      <c r="W76" s="152"/>
      <c r="X76" s="152"/>
      <c r="Y76" s="152"/>
      <c r="Z76" s="152"/>
      <c r="AA76" s="152"/>
      <c r="AB76" s="152"/>
    </row>
    <row r="77" s="114" customFormat="1" ht="170" customHeight="1" spans="1:28">
      <c r="A77" s="136">
        <f>SUBTOTAL(103,$D$10:D77)</f>
        <v>54</v>
      </c>
      <c r="B77" s="136" t="s">
        <v>403</v>
      </c>
      <c r="C77" s="136" t="s">
        <v>41</v>
      </c>
      <c r="D77" s="136" t="s">
        <v>404</v>
      </c>
      <c r="E77" s="136" t="s">
        <v>276</v>
      </c>
      <c r="F77" s="136" t="s">
        <v>405</v>
      </c>
      <c r="G77" s="136" t="s">
        <v>45</v>
      </c>
      <c r="H77" s="136" t="s">
        <v>406</v>
      </c>
      <c r="I77" s="136" t="s">
        <v>135</v>
      </c>
      <c r="J77" s="137" t="s">
        <v>407</v>
      </c>
      <c r="K77" s="136">
        <v>2</v>
      </c>
      <c r="L77" s="136">
        <v>473</v>
      </c>
      <c r="M77" s="136">
        <v>1806</v>
      </c>
      <c r="N77" s="136">
        <v>140</v>
      </c>
      <c r="O77" s="136">
        <v>140</v>
      </c>
      <c r="P77" s="136">
        <v>0</v>
      </c>
      <c r="Q77" s="136"/>
      <c r="R77" s="136">
        <v>0</v>
      </c>
      <c r="S77" s="136"/>
      <c r="T77" s="136"/>
      <c r="U77" s="136"/>
      <c r="V77" s="136" t="s">
        <v>170</v>
      </c>
      <c r="W77" s="136" t="s">
        <v>49</v>
      </c>
      <c r="X77" s="137" t="s">
        <v>408</v>
      </c>
      <c r="Y77" s="137" t="s">
        <v>409</v>
      </c>
      <c r="Z77" s="185">
        <v>45306</v>
      </c>
      <c r="AA77" s="139"/>
      <c r="AB77" s="140"/>
    </row>
    <row r="78" s="114" customFormat="1" ht="170" customHeight="1" spans="1:28">
      <c r="A78" s="136">
        <f>SUBTOTAL(103,$D$10:D78)</f>
        <v>55</v>
      </c>
      <c r="B78" s="136" t="s">
        <v>410</v>
      </c>
      <c r="C78" s="136" t="s">
        <v>41</v>
      </c>
      <c r="D78" s="136" t="s">
        <v>411</v>
      </c>
      <c r="E78" s="136" t="s">
        <v>276</v>
      </c>
      <c r="F78" s="136" t="s">
        <v>405</v>
      </c>
      <c r="G78" s="136" t="s">
        <v>45</v>
      </c>
      <c r="H78" s="136" t="s">
        <v>412</v>
      </c>
      <c r="I78" s="136" t="s">
        <v>162</v>
      </c>
      <c r="J78" s="137" t="s">
        <v>413</v>
      </c>
      <c r="K78" s="136">
        <v>4</v>
      </c>
      <c r="L78" s="136">
        <v>1678</v>
      </c>
      <c r="M78" s="136">
        <v>5766</v>
      </c>
      <c r="N78" s="136">
        <v>280</v>
      </c>
      <c r="O78" s="136">
        <v>280</v>
      </c>
      <c r="P78" s="136">
        <v>0</v>
      </c>
      <c r="Q78" s="136"/>
      <c r="R78" s="136">
        <v>0</v>
      </c>
      <c r="S78" s="136"/>
      <c r="T78" s="136"/>
      <c r="U78" s="136"/>
      <c r="V78" s="136" t="s">
        <v>253</v>
      </c>
      <c r="W78" s="136" t="s">
        <v>49</v>
      </c>
      <c r="X78" s="137" t="s">
        <v>414</v>
      </c>
      <c r="Y78" s="137" t="s">
        <v>415</v>
      </c>
      <c r="Z78" s="185">
        <v>45306</v>
      </c>
      <c r="AA78" s="139"/>
      <c r="AB78" s="140"/>
    </row>
    <row r="79" s="114" customFormat="1" ht="175" customHeight="1" spans="1:28">
      <c r="A79" s="136">
        <f>SUBTOTAL(103,$D$10:D79)</f>
        <v>56</v>
      </c>
      <c r="B79" s="136" t="s">
        <v>416</v>
      </c>
      <c r="C79" s="136" t="s">
        <v>41</v>
      </c>
      <c r="D79" s="136" t="s">
        <v>417</v>
      </c>
      <c r="E79" s="136" t="s">
        <v>276</v>
      </c>
      <c r="F79" s="136" t="s">
        <v>405</v>
      </c>
      <c r="G79" s="136" t="s">
        <v>45</v>
      </c>
      <c r="H79" s="136" t="s">
        <v>418</v>
      </c>
      <c r="I79" s="136" t="s">
        <v>135</v>
      </c>
      <c r="J79" s="137" t="s">
        <v>419</v>
      </c>
      <c r="K79" s="136">
        <v>1</v>
      </c>
      <c r="L79" s="136">
        <v>114</v>
      </c>
      <c r="M79" s="136">
        <v>449</v>
      </c>
      <c r="N79" s="136">
        <v>70</v>
      </c>
      <c r="O79" s="136">
        <v>70</v>
      </c>
      <c r="P79" s="136">
        <v>0</v>
      </c>
      <c r="Q79" s="136"/>
      <c r="R79" s="136">
        <v>0</v>
      </c>
      <c r="S79" s="136"/>
      <c r="T79" s="136"/>
      <c r="U79" s="136"/>
      <c r="V79" s="136" t="s">
        <v>111</v>
      </c>
      <c r="W79" s="136" t="s">
        <v>49</v>
      </c>
      <c r="X79" s="137" t="s">
        <v>420</v>
      </c>
      <c r="Y79" s="137" t="s">
        <v>421</v>
      </c>
      <c r="Z79" s="185">
        <v>45306</v>
      </c>
      <c r="AA79" s="139"/>
      <c r="AB79" s="140"/>
    </row>
    <row r="80" s="112" customFormat="1" ht="172" customHeight="1" spans="1:28">
      <c r="A80" s="136">
        <f>SUBTOTAL(103,$D$10:D80)</f>
        <v>57</v>
      </c>
      <c r="B80" s="137" t="s">
        <v>422</v>
      </c>
      <c r="C80" s="137" t="s">
        <v>41</v>
      </c>
      <c r="D80" s="137" t="s">
        <v>423</v>
      </c>
      <c r="E80" s="137" t="s">
        <v>276</v>
      </c>
      <c r="F80" s="137" t="s">
        <v>405</v>
      </c>
      <c r="G80" s="137" t="s">
        <v>45</v>
      </c>
      <c r="H80" s="137" t="s">
        <v>424</v>
      </c>
      <c r="I80" s="138" t="s">
        <v>65</v>
      </c>
      <c r="J80" s="137" t="s">
        <v>425</v>
      </c>
      <c r="K80" s="140">
        <v>1</v>
      </c>
      <c r="L80" s="140">
        <v>433</v>
      </c>
      <c r="M80" s="140">
        <v>1872</v>
      </c>
      <c r="N80" s="136">
        <v>70</v>
      </c>
      <c r="O80" s="139">
        <v>70</v>
      </c>
      <c r="P80" s="139">
        <v>0</v>
      </c>
      <c r="Q80" s="139"/>
      <c r="R80" s="139">
        <v>0</v>
      </c>
      <c r="S80" s="139"/>
      <c r="T80" s="139"/>
      <c r="U80" s="139"/>
      <c r="V80" s="140" t="s">
        <v>150</v>
      </c>
      <c r="W80" s="140" t="s">
        <v>49</v>
      </c>
      <c r="X80" s="140" t="s">
        <v>426</v>
      </c>
      <c r="Y80" s="140" t="s">
        <v>426</v>
      </c>
      <c r="Z80" s="185">
        <v>45306</v>
      </c>
      <c r="AA80" s="139"/>
      <c r="AB80" s="140"/>
    </row>
    <row r="81" s="112" customFormat="1" ht="180" customHeight="1" spans="1:28">
      <c r="A81" s="136">
        <f>SUBTOTAL(103,$D$10:D81)</f>
        <v>58</v>
      </c>
      <c r="B81" s="137" t="s">
        <v>427</v>
      </c>
      <c r="C81" s="137" t="s">
        <v>41</v>
      </c>
      <c r="D81" s="137" t="s">
        <v>428</v>
      </c>
      <c r="E81" s="137" t="s">
        <v>276</v>
      </c>
      <c r="F81" s="137" t="s">
        <v>405</v>
      </c>
      <c r="G81" s="137" t="s">
        <v>45</v>
      </c>
      <c r="H81" s="137" t="s">
        <v>429</v>
      </c>
      <c r="I81" s="137" t="s">
        <v>162</v>
      </c>
      <c r="J81" s="137" t="s">
        <v>430</v>
      </c>
      <c r="K81" s="140">
        <v>1</v>
      </c>
      <c r="L81" s="140">
        <v>229</v>
      </c>
      <c r="M81" s="140">
        <v>1025</v>
      </c>
      <c r="N81" s="140">
        <v>70</v>
      </c>
      <c r="O81" s="139">
        <v>70</v>
      </c>
      <c r="P81" s="139">
        <v>0</v>
      </c>
      <c r="Q81" s="139"/>
      <c r="R81" s="139">
        <v>0</v>
      </c>
      <c r="S81" s="139"/>
      <c r="T81" s="139"/>
      <c r="U81" s="139"/>
      <c r="V81" s="140" t="s">
        <v>85</v>
      </c>
      <c r="W81" s="140" t="s">
        <v>49</v>
      </c>
      <c r="X81" s="140" t="s">
        <v>431</v>
      </c>
      <c r="Y81" s="140" t="s">
        <v>432</v>
      </c>
      <c r="Z81" s="185">
        <v>45306</v>
      </c>
      <c r="AA81" s="139"/>
      <c r="AB81" s="140"/>
    </row>
    <row r="82" s="112" customFormat="1" ht="235" customHeight="1" spans="1:28">
      <c r="A82" s="136">
        <f>SUBTOTAL(103,$D$10:D82)</f>
        <v>59</v>
      </c>
      <c r="B82" s="137" t="s">
        <v>433</v>
      </c>
      <c r="C82" s="137" t="s">
        <v>41</v>
      </c>
      <c r="D82" s="137" t="s">
        <v>434</v>
      </c>
      <c r="E82" s="137" t="s">
        <v>276</v>
      </c>
      <c r="F82" s="137" t="s">
        <v>405</v>
      </c>
      <c r="G82" s="137" t="s">
        <v>45</v>
      </c>
      <c r="H82" s="137" t="s">
        <v>435</v>
      </c>
      <c r="I82" s="137" t="s">
        <v>135</v>
      </c>
      <c r="J82" s="137" t="s">
        <v>436</v>
      </c>
      <c r="K82" s="140">
        <v>1</v>
      </c>
      <c r="L82" s="140">
        <v>360</v>
      </c>
      <c r="M82" s="140">
        <v>1047</v>
      </c>
      <c r="N82" s="140">
        <v>70</v>
      </c>
      <c r="O82" s="139">
        <v>70</v>
      </c>
      <c r="P82" s="139">
        <v>0</v>
      </c>
      <c r="Q82" s="139"/>
      <c r="R82" s="139">
        <v>0</v>
      </c>
      <c r="S82" s="139"/>
      <c r="T82" s="139"/>
      <c r="U82" s="139"/>
      <c r="V82" s="140" t="s">
        <v>437</v>
      </c>
      <c r="W82" s="140" t="s">
        <v>49</v>
      </c>
      <c r="X82" s="140" t="s">
        <v>438</v>
      </c>
      <c r="Y82" s="140" t="s">
        <v>439</v>
      </c>
      <c r="Z82" s="185">
        <v>45306</v>
      </c>
      <c r="AA82" s="139"/>
      <c r="AB82" s="140"/>
    </row>
    <row r="83" s="112" customFormat="1" ht="201" customHeight="1" spans="1:28">
      <c r="A83" s="136">
        <f>SUBTOTAL(103,$D$10:D83)</f>
        <v>60</v>
      </c>
      <c r="B83" s="137" t="s">
        <v>440</v>
      </c>
      <c r="C83" s="137" t="s">
        <v>41</v>
      </c>
      <c r="D83" s="137" t="s">
        <v>441</v>
      </c>
      <c r="E83" s="137" t="s">
        <v>276</v>
      </c>
      <c r="F83" s="137" t="s">
        <v>405</v>
      </c>
      <c r="G83" s="137" t="s">
        <v>45</v>
      </c>
      <c r="H83" s="137" t="s">
        <v>442</v>
      </c>
      <c r="I83" s="137" t="s">
        <v>162</v>
      </c>
      <c r="J83" s="137" t="s">
        <v>443</v>
      </c>
      <c r="K83" s="140">
        <v>1</v>
      </c>
      <c r="L83" s="140">
        <v>368</v>
      </c>
      <c r="M83" s="140">
        <v>1323</v>
      </c>
      <c r="N83" s="140">
        <v>70</v>
      </c>
      <c r="O83" s="139">
        <v>70</v>
      </c>
      <c r="P83" s="139">
        <v>0</v>
      </c>
      <c r="Q83" s="139"/>
      <c r="R83" s="139">
        <v>0</v>
      </c>
      <c r="S83" s="139"/>
      <c r="T83" s="139"/>
      <c r="U83" s="139"/>
      <c r="V83" s="140" t="s">
        <v>437</v>
      </c>
      <c r="W83" s="140" t="s">
        <v>49</v>
      </c>
      <c r="X83" s="140" t="s">
        <v>444</v>
      </c>
      <c r="Y83" s="140" t="s">
        <v>445</v>
      </c>
      <c r="Z83" s="185">
        <v>45306</v>
      </c>
      <c r="AA83" s="139"/>
      <c r="AB83" s="140"/>
    </row>
    <row r="84" s="105" customFormat="1" ht="30" customHeight="1" spans="1:28">
      <c r="A84" s="135" t="s">
        <v>36</v>
      </c>
      <c r="B84" s="134" t="s">
        <v>446</v>
      </c>
      <c r="C84" s="134"/>
      <c r="D84" s="134"/>
      <c r="E84" s="134"/>
      <c r="F84" s="134"/>
      <c r="G84" s="134"/>
      <c r="H84" s="134"/>
      <c r="I84" s="134"/>
      <c r="J84" s="134"/>
      <c r="K84" s="152"/>
      <c r="L84" s="152"/>
      <c r="M84" s="152"/>
      <c r="N84" s="152">
        <f t="shared" ref="N84:U84" si="13">N85+N86+N87+N88</f>
        <v>0</v>
      </c>
      <c r="O84" s="153">
        <f t="shared" si="13"/>
        <v>0</v>
      </c>
      <c r="P84" s="153">
        <f t="shared" si="13"/>
        <v>0</v>
      </c>
      <c r="Q84" s="153">
        <f t="shared" si="13"/>
        <v>0</v>
      </c>
      <c r="R84" s="153">
        <f t="shared" si="13"/>
        <v>0</v>
      </c>
      <c r="S84" s="153">
        <f t="shared" si="13"/>
        <v>0</v>
      </c>
      <c r="T84" s="153">
        <f t="shared" si="13"/>
        <v>0</v>
      </c>
      <c r="U84" s="153">
        <f t="shared" si="13"/>
        <v>0</v>
      </c>
      <c r="V84" s="152"/>
      <c r="W84" s="152"/>
      <c r="X84" s="152"/>
      <c r="Y84" s="152"/>
      <c r="Z84" s="152"/>
      <c r="AA84" s="152"/>
      <c r="AB84" s="152"/>
    </row>
    <row r="85" s="105" customFormat="1" ht="30" customHeight="1" spans="1:28">
      <c r="A85" s="135" t="s">
        <v>38</v>
      </c>
      <c r="B85" s="134" t="s">
        <v>447</v>
      </c>
      <c r="C85" s="134"/>
      <c r="D85" s="134"/>
      <c r="E85" s="134"/>
      <c r="F85" s="134"/>
      <c r="G85" s="134"/>
      <c r="H85" s="134"/>
      <c r="I85" s="134"/>
      <c r="J85" s="134"/>
      <c r="K85" s="152"/>
      <c r="L85" s="152"/>
      <c r="M85" s="152"/>
      <c r="N85" s="152"/>
      <c r="O85" s="153"/>
      <c r="P85" s="153"/>
      <c r="Q85" s="153"/>
      <c r="R85" s="153"/>
      <c r="S85" s="153"/>
      <c r="T85" s="153"/>
      <c r="U85" s="153"/>
      <c r="V85" s="152"/>
      <c r="W85" s="152"/>
      <c r="X85" s="152"/>
      <c r="Y85" s="152"/>
      <c r="Z85" s="152"/>
      <c r="AA85" s="152"/>
      <c r="AB85" s="152"/>
    </row>
    <row r="86" s="105" customFormat="1" ht="30" customHeight="1" spans="1:28">
      <c r="A86" s="135" t="s">
        <v>38</v>
      </c>
      <c r="B86" s="134" t="s">
        <v>448</v>
      </c>
      <c r="C86" s="134"/>
      <c r="D86" s="134"/>
      <c r="E86" s="134"/>
      <c r="F86" s="134"/>
      <c r="G86" s="134"/>
      <c r="H86" s="134"/>
      <c r="I86" s="134"/>
      <c r="J86" s="134"/>
      <c r="K86" s="152"/>
      <c r="L86" s="152"/>
      <c r="M86" s="152"/>
      <c r="N86" s="152"/>
      <c r="O86" s="153"/>
      <c r="P86" s="153"/>
      <c r="Q86" s="153"/>
      <c r="R86" s="153"/>
      <c r="S86" s="153"/>
      <c r="T86" s="153"/>
      <c r="U86" s="153"/>
      <c r="V86" s="152"/>
      <c r="W86" s="152"/>
      <c r="X86" s="152"/>
      <c r="Y86" s="152"/>
      <c r="Z86" s="152"/>
      <c r="AA86" s="152"/>
      <c r="AB86" s="152"/>
    </row>
    <row r="87" s="105" customFormat="1" ht="30" customHeight="1" spans="1:28">
      <c r="A87" s="135" t="s">
        <v>38</v>
      </c>
      <c r="B87" s="134" t="s">
        <v>449</v>
      </c>
      <c r="C87" s="134"/>
      <c r="D87" s="134"/>
      <c r="E87" s="134"/>
      <c r="F87" s="134"/>
      <c r="G87" s="134"/>
      <c r="H87" s="134"/>
      <c r="I87" s="134"/>
      <c r="J87" s="134"/>
      <c r="K87" s="152"/>
      <c r="L87" s="152"/>
      <c r="M87" s="152"/>
      <c r="N87" s="152"/>
      <c r="O87" s="153"/>
      <c r="P87" s="153"/>
      <c r="Q87" s="153"/>
      <c r="R87" s="153"/>
      <c r="S87" s="153"/>
      <c r="T87" s="153"/>
      <c r="U87" s="153"/>
      <c r="V87" s="152"/>
      <c r="W87" s="152"/>
      <c r="X87" s="152"/>
      <c r="Y87" s="152"/>
      <c r="Z87" s="152"/>
      <c r="AA87" s="152"/>
      <c r="AB87" s="152"/>
    </row>
    <row r="88" s="105" customFormat="1" ht="30" customHeight="1" spans="1:28">
      <c r="A88" s="135" t="s">
        <v>38</v>
      </c>
      <c r="B88" s="134" t="s">
        <v>450</v>
      </c>
      <c r="C88" s="134"/>
      <c r="D88" s="134"/>
      <c r="E88" s="134"/>
      <c r="F88" s="134"/>
      <c r="G88" s="134"/>
      <c r="H88" s="134"/>
      <c r="I88" s="134"/>
      <c r="J88" s="134"/>
      <c r="K88" s="152"/>
      <c r="L88" s="152"/>
      <c r="M88" s="152"/>
      <c r="N88" s="152"/>
      <c r="O88" s="153"/>
      <c r="P88" s="153"/>
      <c r="Q88" s="153"/>
      <c r="R88" s="153"/>
      <c r="S88" s="153"/>
      <c r="T88" s="153"/>
      <c r="U88" s="153"/>
      <c r="V88" s="152"/>
      <c r="W88" s="152"/>
      <c r="X88" s="152"/>
      <c r="Y88" s="152"/>
      <c r="Z88" s="152"/>
      <c r="AA88" s="152"/>
      <c r="AB88" s="152"/>
    </row>
    <row r="89" s="105" customFormat="1" ht="30" customHeight="1" spans="1:28">
      <c r="A89" s="135" t="s">
        <v>36</v>
      </c>
      <c r="B89" s="134" t="s">
        <v>451</v>
      </c>
      <c r="C89" s="134"/>
      <c r="D89" s="134"/>
      <c r="E89" s="134"/>
      <c r="F89" s="134"/>
      <c r="G89" s="134"/>
      <c r="H89" s="134"/>
      <c r="I89" s="134"/>
      <c r="J89" s="134"/>
      <c r="K89" s="152"/>
      <c r="L89" s="152"/>
      <c r="M89" s="152"/>
      <c r="N89" s="152">
        <f t="shared" ref="N89:U89" si="14">N90+N92+N93+N94+N95</f>
        <v>1055</v>
      </c>
      <c r="O89" s="153">
        <f t="shared" si="14"/>
        <v>1055</v>
      </c>
      <c r="P89" s="153">
        <f t="shared" si="14"/>
        <v>0</v>
      </c>
      <c r="Q89" s="153">
        <f t="shared" si="14"/>
        <v>0</v>
      </c>
      <c r="R89" s="153">
        <f t="shared" si="14"/>
        <v>0</v>
      </c>
      <c r="S89" s="153">
        <f t="shared" si="14"/>
        <v>0</v>
      </c>
      <c r="T89" s="153">
        <f t="shared" si="14"/>
        <v>0</v>
      </c>
      <c r="U89" s="153">
        <f t="shared" si="14"/>
        <v>0</v>
      </c>
      <c r="V89" s="152"/>
      <c r="W89" s="152"/>
      <c r="X89" s="152"/>
      <c r="Y89" s="152"/>
      <c r="Z89" s="152"/>
      <c r="AA89" s="152"/>
      <c r="AB89" s="152"/>
    </row>
    <row r="90" s="105" customFormat="1" ht="30" customHeight="1" spans="1:28">
      <c r="A90" s="135" t="s">
        <v>38</v>
      </c>
      <c r="B90" s="134" t="s">
        <v>452</v>
      </c>
      <c r="C90" s="134"/>
      <c r="D90" s="134"/>
      <c r="E90" s="134"/>
      <c r="F90" s="134"/>
      <c r="G90" s="134"/>
      <c r="H90" s="134"/>
      <c r="I90" s="134"/>
      <c r="J90" s="134"/>
      <c r="K90" s="152">
        <f t="shared" ref="K90:U90" si="15">SUM(K91)</f>
        <v>6065</v>
      </c>
      <c r="L90" s="152">
        <f t="shared" si="15"/>
        <v>6065</v>
      </c>
      <c r="M90" s="152">
        <f t="shared" si="15"/>
        <v>24266</v>
      </c>
      <c r="N90" s="152">
        <f t="shared" si="15"/>
        <v>1055</v>
      </c>
      <c r="O90" s="153">
        <f t="shared" si="15"/>
        <v>1055</v>
      </c>
      <c r="P90" s="153">
        <f t="shared" si="15"/>
        <v>0</v>
      </c>
      <c r="Q90" s="153">
        <f t="shared" si="15"/>
        <v>0</v>
      </c>
      <c r="R90" s="153">
        <f t="shared" si="15"/>
        <v>0</v>
      </c>
      <c r="S90" s="153">
        <f t="shared" si="15"/>
        <v>0</v>
      </c>
      <c r="T90" s="153">
        <f t="shared" si="15"/>
        <v>0</v>
      </c>
      <c r="U90" s="153">
        <f t="shared" si="15"/>
        <v>0</v>
      </c>
      <c r="V90" s="152"/>
      <c r="W90" s="152"/>
      <c r="X90" s="152"/>
      <c r="Y90" s="152"/>
      <c r="Z90" s="152"/>
      <c r="AA90" s="152"/>
      <c r="AB90" s="152"/>
    </row>
    <row r="91" s="112" customFormat="1" ht="172" customHeight="1" spans="1:28">
      <c r="A91" s="136">
        <f>SUBTOTAL(103,$D$10:D91)</f>
        <v>61</v>
      </c>
      <c r="B91" s="137" t="s">
        <v>453</v>
      </c>
      <c r="C91" s="137" t="s">
        <v>41</v>
      </c>
      <c r="D91" s="137" t="s">
        <v>454</v>
      </c>
      <c r="E91" s="137" t="s">
        <v>455</v>
      </c>
      <c r="F91" s="137" t="s">
        <v>456</v>
      </c>
      <c r="G91" s="136" t="s">
        <v>45</v>
      </c>
      <c r="H91" s="136" t="s">
        <v>457</v>
      </c>
      <c r="I91" s="137" t="s">
        <v>458</v>
      </c>
      <c r="J91" s="137" t="s">
        <v>459</v>
      </c>
      <c r="K91" s="139">
        <v>6065</v>
      </c>
      <c r="L91" s="139">
        <v>6065</v>
      </c>
      <c r="M91" s="139">
        <v>24266</v>
      </c>
      <c r="N91" s="145">
        <v>1055</v>
      </c>
      <c r="O91" s="139">
        <v>1055</v>
      </c>
      <c r="P91" s="139">
        <v>0</v>
      </c>
      <c r="Q91" s="139"/>
      <c r="R91" s="139">
        <v>0</v>
      </c>
      <c r="S91" s="139"/>
      <c r="T91" s="139"/>
      <c r="U91" s="139"/>
      <c r="V91" s="140" t="s">
        <v>460</v>
      </c>
      <c r="W91" s="140" t="s">
        <v>460</v>
      </c>
      <c r="X91" s="137" t="s">
        <v>461</v>
      </c>
      <c r="Y91" s="186" t="s">
        <v>462</v>
      </c>
      <c r="Z91" s="139" t="s">
        <v>115</v>
      </c>
      <c r="AA91" s="139" t="s">
        <v>116</v>
      </c>
      <c r="AB91" s="140"/>
    </row>
    <row r="92" s="105" customFormat="1" ht="30" customHeight="1" spans="1:28">
      <c r="A92" s="135" t="s">
        <v>38</v>
      </c>
      <c r="B92" s="134" t="s">
        <v>463</v>
      </c>
      <c r="C92" s="134"/>
      <c r="D92" s="134"/>
      <c r="E92" s="134"/>
      <c r="F92" s="134"/>
      <c r="G92" s="134"/>
      <c r="H92" s="134"/>
      <c r="I92" s="134"/>
      <c r="J92" s="134"/>
      <c r="K92" s="152"/>
      <c r="L92" s="152"/>
      <c r="M92" s="152"/>
      <c r="N92" s="152"/>
      <c r="O92" s="153"/>
      <c r="P92" s="153"/>
      <c r="Q92" s="153"/>
      <c r="R92" s="153"/>
      <c r="S92" s="153"/>
      <c r="T92" s="153"/>
      <c r="U92" s="153"/>
      <c r="V92" s="152"/>
      <c r="W92" s="152"/>
      <c r="X92" s="152"/>
      <c r="Y92" s="152"/>
      <c r="Z92" s="152"/>
      <c r="AA92" s="152"/>
      <c r="AB92" s="152"/>
    </row>
    <row r="93" s="105" customFormat="1" ht="30" customHeight="1" spans="1:28">
      <c r="A93" s="135" t="s">
        <v>38</v>
      </c>
      <c r="B93" s="134" t="s">
        <v>464</v>
      </c>
      <c r="C93" s="134"/>
      <c r="D93" s="134"/>
      <c r="E93" s="134"/>
      <c r="F93" s="134"/>
      <c r="G93" s="134"/>
      <c r="H93" s="134"/>
      <c r="I93" s="134"/>
      <c r="J93" s="134"/>
      <c r="K93" s="152"/>
      <c r="L93" s="152"/>
      <c r="M93" s="152"/>
      <c r="N93" s="152"/>
      <c r="O93" s="153"/>
      <c r="P93" s="153"/>
      <c r="Q93" s="153"/>
      <c r="R93" s="153"/>
      <c r="S93" s="153"/>
      <c r="T93" s="153"/>
      <c r="U93" s="153"/>
      <c r="V93" s="152"/>
      <c r="W93" s="152"/>
      <c r="X93" s="152"/>
      <c r="Y93" s="152"/>
      <c r="Z93" s="152"/>
      <c r="AA93" s="152"/>
      <c r="AB93" s="152"/>
    </row>
    <row r="94" s="105" customFormat="1" ht="30" customHeight="1" spans="1:28">
      <c r="A94" s="135" t="s">
        <v>38</v>
      </c>
      <c r="B94" s="134" t="s">
        <v>465</v>
      </c>
      <c r="C94" s="134"/>
      <c r="D94" s="134"/>
      <c r="E94" s="134"/>
      <c r="F94" s="134"/>
      <c r="G94" s="134"/>
      <c r="H94" s="134"/>
      <c r="I94" s="134"/>
      <c r="J94" s="134"/>
      <c r="K94" s="152"/>
      <c r="L94" s="152"/>
      <c r="M94" s="152"/>
      <c r="N94" s="152"/>
      <c r="O94" s="153"/>
      <c r="P94" s="153"/>
      <c r="Q94" s="153"/>
      <c r="R94" s="153"/>
      <c r="S94" s="153"/>
      <c r="T94" s="153"/>
      <c r="U94" s="153"/>
      <c r="V94" s="152"/>
      <c r="W94" s="152"/>
      <c r="X94" s="152"/>
      <c r="Y94" s="152"/>
      <c r="Z94" s="152"/>
      <c r="AA94" s="152"/>
      <c r="AB94" s="152"/>
    </row>
    <row r="95" s="105" customFormat="1" ht="30" customHeight="1" spans="1:28">
      <c r="A95" s="135" t="s">
        <v>38</v>
      </c>
      <c r="B95" s="134" t="s">
        <v>466</v>
      </c>
      <c r="C95" s="134"/>
      <c r="D95" s="134"/>
      <c r="E95" s="134"/>
      <c r="F95" s="134"/>
      <c r="G95" s="134"/>
      <c r="H95" s="134"/>
      <c r="I95" s="134"/>
      <c r="J95" s="134"/>
      <c r="K95" s="152"/>
      <c r="L95" s="152"/>
      <c r="M95" s="152"/>
      <c r="N95" s="152"/>
      <c r="O95" s="153"/>
      <c r="P95" s="153"/>
      <c r="Q95" s="153"/>
      <c r="R95" s="153"/>
      <c r="S95" s="153"/>
      <c r="T95" s="153"/>
      <c r="U95" s="153"/>
      <c r="V95" s="152"/>
      <c r="W95" s="152"/>
      <c r="X95" s="152"/>
      <c r="Y95" s="152"/>
      <c r="Z95" s="152"/>
      <c r="AA95" s="152"/>
      <c r="AB95" s="152"/>
    </row>
    <row r="96" s="105" customFormat="1" ht="30" customHeight="1" spans="1:28">
      <c r="A96" s="133" t="s">
        <v>34</v>
      </c>
      <c r="B96" s="134" t="s">
        <v>467</v>
      </c>
      <c r="C96" s="134"/>
      <c r="D96" s="134"/>
      <c r="E96" s="134"/>
      <c r="F96" s="134"/>
      <c r="G96" s="134"/>
      <c r="H96" s="134"/>
      <c r="I96" s="134"/>
      <c r="J96" s="134"/>
      <c r="K96" s="152"/>
      <c r="L96" s="152"/>
      <c r="M96" s="152"/>
      <c r="N96" s="152">
        <f t="shared" ref="N96:U96" si="16">N97+N101+N105+N108+N112</f>
        <v>4926.17094</v>
      </c>
      <c r="O96" s="153">
        <f t="shared" si="16"/>
        <v>2716.93924</v>
      </c>
      <c r="P96" s="153">
        <f t="shared" si="16"/>
        <v>2209.2317</v>
      </c>
      <c r="Q96" s="153">
        <f t="shared" si="16"/>
        <v>0</v>
      </c>
      <c r="R96" s="153">
        <f t="shared" si="16"/>
        <v>0</v>
      </c>
      <c r="S96" s="153">
        <f t="shared" si="16"/>
        <v>0</v>
      </c>
      <c r="T96" s="153">
        <f t="shared" si="16"/>
        <v>0</v>
      </c>
      <c r="U96" s="153">
        <f t="shared" si="16"/>
        <v>0</v>
      </c>
      <c r="V96" s="152"/>
      <c r="W96" s="152"/>
      <c r="X96" s="152"/>
      <c r="Y96" s="152"/>
      <c r="Z96" s="152"/>
      <c r="AA96" s="152"/>
      <c r="AB96" s="152"/>
    </row>
    <row r="97" s="105" customFormat="1" ht="30" customHeight="1" spans="1:28">
      <c r="A97" s="133" t="s">
        <v>36</v>
      </c>
      <c r="B97" s="134" t="s">
        <v>468</v>
      </c>
      <c r="C97" s="134"/>
      <c r="D97" s="134"/>
      <c r="E97" s="134"/>
      <c r="F97" s="134"/>
      <c r="G97" s="134"/>
      <c r="H97" s="134"/>
      <c r="I97" s="134"/>
      <c r="J97" s="134"/>
      <c r="K97" s="152"/>
      <c r="L97" s="152"/>
      <c r="M97" s="152"/>
      <c r="N97" s="152">
        <f t="shared" ref="N97:U97" si="17">N98+N100</f>
        <v>3726.17094</v>
      </c>
      <c r="O97" s="153">
        <f t="shared" si="17"/>
        <v>2716.93924</v>
      </c>
      <c r="P97" s="153">
        <f t="shared" si="17"/>
        <v>1009.2317</v>
      </c>
      <c r="Q97" s="153">
        <f t="shared" si="17"/>
        <v>0</v>
      </c>
      <c r="R97" s="153">
        <f t="shared" si="17"/>
        <v>0</v>
      </c>
      <c r="S97" s="153">
        <f t="shared" si="17"/>
        <v>0</v>
      </c>
      <c r="T97" s="153">
        <f t="shared" si="17"/>
        <v>0</v>
      </c>
      <c r="U97" s="153">
        <f t="shared" si="17"/>
        <v>0</v>
      </c>
      <c r="V97" s="152"/>
      <c r="W97" s="152"/>
      <c r="X97" s="152"/>
      <c r="Y97" s="152"/>
      <c r="Z97" s="152"/>
      <c r="AA97" s="152"/>
      <c r="AB97" s="152"/>
    </row>
    <row r="98" s="105" customFormat="1" ht="30" customHeight="1" spans="1:28">
      <c r="A98" s="135" t="s">
        <v>38</v>
      </c>
      <c r="B98" s="134" t="s">
        <v>469</v>
      </c>
      <c r="C98" s="134"/>
      <c r="D98" s="134"/>
      <c r="E98" s="134"/>
      <c r="F98" s="134"/>
      <c r="G98" s="134"/>
      <c r="H98" s="134"/>
      <c r="I98" s="134"/>
      <c r="J98" s="134"/>
      <c r="K98" s="152">
        <f t="shared" ref="K98:U98" si="18">SUM(K99:K99)</f>
        <v>8917</v>
      </c>
      <c r="L98" s="152">
        <f t="shared" si="18"/>
        <v>8917</v>
      </c>
      <c r="M98" s="152">
        <f t="shared" si="18"/>
        <v>27670</v>
      </c>
      <c r="N98" s="152">
        <f t="shared" si="18"/>
        <v>3726.17094</v>
      </c>
      <c r="O98" s="153">
        <f t="shared" si="18"/>
        <v>2716.93924</v>
      </c>
      <c r="P98" s="153">
        <f t="shared" si="18"/>
        <v>1009.2317</v>
      </c>
      <c r="Q98" s="153">
        <f t="shared" si="18"/>
        <v>0</v>
      </c>
      <c r="R98" s="153">
        <f t="shared" si="18"/>
        <v>0</v>
      </c>
      <c r="S98" s="153">
        <f t="shared" si="18"/>
        <v>0</v>
      </c>
      <c r="T98" s="153">
        <f t="shared" si="18"/>
        <v>0</v>
      </c>
      <c r="U98" s="153">
        <f t="shared" si="18"/>
        <v>0</v>
      </c>
      <c r="V98" s="152"/>
      <c r="W98" s="152"/>
      <c r="X98" s="152"/>
      <c r="Y98" s="152"/>
      <c r="Z98" s="152"/>
      <c r="AA98" s="152"/>
      <c r="AB98" s="152"/>
    </row>
    <row r="99" s="105" customFormat="1" ht="409" customHeight="1" spans="1:28">
      <c r="A99" s="136">
        <f>SUBTOTAL(103,$D$10:D99)</f>
        <v>62</v>
      </c>
      <c r="B99" s="136" t="s">
        <v>470</v>
      </c>
      <c r="C99" s="136" t="s">
        <v>95</v>
      </c>
      <c r="D99" s="143" t="s">
        <v>471</v>
      </c>
      <c r="E99" s="143" t="s">
        <v>472</v>
      </c>
      <c r="F99" s="136" t="s">
        <v>472</v>
      </c>
      <c r="G99" s="143" t="s">
        <v>98</v>
      </c>
      <c r="H99" s="136" t="s">
        <v>473</v>
      </c>
      <c r="I99" s="145"/>
      <c r="J99" s="181" t="s">
        <v>474</v>
      </c>
      <c r="K99" s="139">
        <v>8917</v>
      </c>
      <c r="L99" s="139">
        <v>8917</v>
      </c>
      <c r="M99" s="139">
        <v>27670</v>
      </c>
      <c r="N99" s="145">
        <v>3726.17094</v>
      </c>
      <c r="O99" s="145">
        <v>2716.93924</v>
      </c>
      <c r="P99" s="164">
        <v>1009.2317</v>
      </c>
      <c r="Q99" s="144">
        <v>0</v>
      </c>
      <c r="R99" s="144">
        <v>0</v>
      </c>
      <c r="S99" s="144">
        <v>0</v>
      </c>
      <c r="T99" s="140">
        <v>0</v>
      </c>
      <c r="U99" s="140">
        <v>0</v>
      </c>
      <c r="V99" s="139" t="s">
        <v>475</v>
      </c>
      <c r="W99" s="183" t="s">
        <v>476</v>
      </c>
      <c r="X99" s="184" t="s">
        <v>477</v>
      </c>
      <c r="Y99" s="187" t="s">
        <v>478</v>
      </c>
      <c r="Z99" s="139"/>
      <c r="AA99" s="139"/>
      <c r="AB99" s="140"/>
    </row>
    <row r="100" s="105" customFormat="1" ht="30" customHeight="1" spans="1:28">
      <c r="A100" s="135" t="s">
        <v>38</v>
      </c>
      <c r="B100" s="134" t="s">
        <v>479</v>
      </c>
      <c r="C100" s="134"/>
      <c r="D100" s="134"/>
      <c r="E100" s="134"/>
      <c r="F100" s="134"/>
      <c r="G100" s="134"/>
      <c r="H100" s="134"/>
      <c r="I100" s="134"/>
      <c r="J100" s="134"/>
      <c r="K100" s="152"/>
      <c r="L100" s="152"/>
      <c r="M100" s="152"/>
      <c r="N100" s="152"/>
      <c r="O100" s="153"/>
      <c r="P100" s="153"/>
      <c r="Q100" s="153"/>
      <c r="R100" s="153"/>
      <c r="S100" s="153"/>
      <c r="T100" s="153"/>
      <c r="U100" s="153"/>
      <c r="V100" s="152"/>
      <c r="W100" s="152"/>
      <c r="X100" s="152"/>
      <c r="Y100" s="152"/>
      <c r="Z100" s="152"/>
      <c r="AA100" s="152"/>
      <c r="AB100" s="152"/>
    </row>
    <row r="101" s="105" customFormat="1" ht="30" customHeight="1" spans="1:28">
      <c r="A101" s="135" t="s">
        <v>36</v>
      </c>
      <c r="B101" s="134" t="s">
        <v>480</v>
      </c>
      <c r="C101" s="134"/>
      <c r="D101" s="134"/>
      <c r="E101" s="134"/>
      <c r="F101" s="134"/>
      <c r="G101" s="134"/>
      <c r="H101" s="134"/>
      <c r="I101" s="134"/>
      <c r="J101" s="134"/>
      <c r="K101" s="152"/>
      <c r="L101" s="152"/>
      <c r="M101" s="152"/>
      <c r="N101" s="152">
        <f t="shared" ref="N101:U101" si="19">N102+N103+N104</f>
        <v>0</v>
      </c>
      <c r="O101" s="153">
        <f t="shared" si="19"/>
        <v>0</v>
      </c>
      <c r="P101" s="153">
        <f t="shared" si="19"/>
        <v>0</v>
      </c>
      <c r="Q101" s="153">
        <f t="shared" si="19"/>
        <v>0</v>
      </c>
      <c r="R101" s="153">
        <f t="shared" si="19"/>
        <v>0</v>
      </c>
      <c r="S101" s="153">
        <f t="shared" si="19"/>
        <v>0</v>
      </c>
      <c r="T101" s="153">
        <f t="shared" si="19"/>
        <v>0</v>
      </c>
      <c r="U101" s="153">
        <f t="shared" si="19"/>
        <v>0</v>
      </c>
      <c r="V101" s="152"/>
      <c r="W101" s="152"/>
      <c r="X101" s="152"/>
      <c r="Y101" s="152"/>
      <c r="Z101" s="152"/>
      <c r="AA101" s="152"/>
      <c r="AB101" s="152"/>
    </row>
    <row r="102" s="105" customFormat="1" ht="30" customHeight="1" spans="1:28">
      <c r="A102" s="135" t="s">
        <v>38</v>
      </c>
      <c r="B102" s="134" t="s">
        <v>481</v>
      </c>
      <c r="C102" s="134"/>
      <c r="D102" s="134"/>
      <c r="E102" s="134"/>
      <c r="F102" s="134"/>
      <c r="G102" s="134"/>
      <c r="H102" s="134"/>
      <c r="I102" s="134"/>
      <c r="J102" s="134"/>
      <c r="K102" s="152"/>
      <c r="L102" s="152"/>
      <c r="M102" s="152"/>
      <c r="N102" s="152"/>
      <c r="O102" s="153"/>
      <c r="P102" s="153"/>
      <c r="Q102" s="153"/>
      <c r="R102" s="153"/>
      <c r="S102" s="153"/>
      <c r="T102" s="153"/>
      <c r="U102" s="153"/>
      <c r="V102" s="152"/>
      <c r="W102" s="152"/>
      <c r="X102" s="152"/>
      <c r="Y102" s="152"/>
      <c r="Z102" s="152"/>
      <c r="AA102" s="152"/>
      <c r="AB102" s="152"/>
    </row>
    <row r="103" s="105" customFormat="1" ht="30" customHeight="1" spans="1:28">
      <c r="A103" s="135" t="s">
        <v>38</v>
      </c>
      <c r="B103" s="134" t="s">
        <v>482</v>
      </c>
      <c r="C103" s="134"/>
      <c r="D103" s="134"/>
      <c r="E103" s="134"/>
      <c r="F103" s="134"/>
      <c r="G103" s="134"/>
      <c r="H103" s="134"/>
      <c r="I103" s="134"/>
      <c r="J103" s="134"/>
      <c r="K103" s="152"/>
      <c r="L103" s="152"/>
      <c r="M103" s="152"/>
      <c r="N103" s="152"/>
      <c r="O103" s="153"/>
      <c r="P103" s="153"/>
      <c r="Q103" s="153"/>
      <c r="R103" s="153"/>
      <c r="S103" s="153"/>
      <c r="T103" s="153"/>
      <c r="U103" s="153"/>
      <c r="V103" s="152"/>
      <c r="W103" s="152"/>
      <c r="X103" s="152"/>
      <c r="Y103" s="152"/>
      <c r="Z103" s="152"/>
      <c r="AA103" s="152"/>
      <c r="AB103" s="152"/>
    </row>
    <row r="104" s="105" customFormat="1" ht="30" customHeight="1" spans="1:28">
      <c r="A104" s="135" t="s">
        <v>38</v>
      </c>
      <c r="B104" s="134" t="s">
        <v>483</v>
      </c>
      <c r="C104" s="134"/>
      <c r="D104" s="134"/>
      <c r="E104" s="134"/>
      <c r="F104" s="134"/>
      <c r="G104" s="134"/>
      <c r="H104" s="134"/>
      <c r="I104" s="134"/>
      <c r="J104" s="134"/>
      <c r="K104" s="152"/>
      <c r="L104" s="152"/>
      <c r="M104" s="152"/>
      <c r="N104" s="152"/>
      <c r="O104" s="153"/>
      <c r="P104" s="153"/>
      <c r="Q104" s="153"/>
      <c r="R104" s="153"/>
      <c r="S104" s="153"/>
      <c r="T104" s="153"/>
      <c r="U104" s="153"/>
      <c r="V104" s="152"/>
      <c r="W104" s="152"/>
      <c r="X104" s="152"/>
      <c r="Y104" s="152"/>
      <c r="Z104" s="152"/>
      <c r="AA104" s="152"/>
      <c r="AB104" s="152"/>
    </row>
    <row r="105" s="105" customFormat="1" ht="30" customHeight="1" spans="1:28">
      <c r="A105" s="135" t="s">
        <v>36</v>
      </c>
      <c r="B105" s="134" t="s">
        <v>484</v>
      </c>
      <c r="C105" s="134"/>
      <c r="D105" s="134"/>
      <c r="E105" s="134"/>
      <c r="F105" s="134"/>
      <c r="G105" s="134"/>
      <c r="H105" s="134"/>
      <c r="I105" s="134"/>
      <c r="J105" s="134"/>
      <c r="K105" s="152"/>
      <c r="L105" s="152"/>
      <c r="M105" s="152"/>
      <c r="N105" s="152">
        <f t="shared" ref="N105:U105" si="20">N106+N107</f>
        <v>0</v>
      </c>
      <c r="O105" s="153">
        <f t="shared" si="20"/>
        <v>0</v>
      </c>
      <c r="P105" s="153">
        <f t="shared" si="20"/>
        <v>0</v>
      </c>
      <c r="Q105" s="153">
        <f t="shared" si="20"/>
        <v>0</v>
      </c>
      <c r="R105" s="153">
        <f t="shared" si="20"/>
        <v>0</v>
      </c>
      <c r="S105" s="153">
        <f t="shared" si="20"/>
        <v>0</v>
      </c>
      <c r="T105" s="153">
        <f t="shared" si="20"/>
        <v>0</v>
      </c>
      <c r="U105" s="153">
        <f t="shared" si="20"/>
        <v>0</v>
      </c>
      <c r="V105" s="152"/>
      <c r="W105" s="152"/>
      <c r="X105" s="152"/>
      <c r="Y105" s="152"/>
      <c r="Z105" s="152"/>
      <c r="AA105" s="152"/>
      <c r="AB105" s="152"/>
    </row>
    <row r="106" s="105" customFormat="1" ht="30" customHeight="1" spans="1:28">
      <c r="A106" s="135" t="s">
        <v>38</v>
      </c>
      <c r="B106" s="134" t="s">
        <v>485</v>
      </c>
      <c r="C106" s="134"/>
      <c r="D106" s="134"/>
      <c r="E106" s="134"/>
      <c r="F106" s="134"/>
      <c r="G106" s="134"/>
      <c r="H106" s="134"/>
      <c r="I106" s="134"/>
      <c r="J106" s="134"/>
      <c r="K106" s="152"/>
      <c r="L106" s="152"/>
      <c r="M106" s="152"/>
      <c r="N106" s="152"/>
      <c r="O106" s="153"/>
      <c r="P106" s="153"/>
      <c r="Q106" s="153"/>
      <c r="R106" s="153"/>
      <c r="S106" s="153"/>
      <c r="T106" s="153"/>
      <c r="U106" s="153"/>
      <c r="V106" s="152"/>
      <c r="W106" s="152"/>
      <c r="X106" s="152"/>
      <c r="Y106" s="152"/>
      <c r="Z106" s="152"/>
      <c r="AA106" s="152"/>
      <c r="AB106" s="152"/>
    </row>
    <row r="107" s="105" customFormat="1" ht="30" customHeight="1" spans="1:28">
      <c r="A107" s="135" t="s">
        <v>38</v>
      </c>
      <c r="B107" s="134" t="s">
        <v>486</v>
      </c>
      <c r="C107" s="134"/>
      <c r="D107" s="134"/>
      <c r="E107" s="134"/>
      <c r="F107" s="134"/>
      <c r="G107" s="134"/>
      <c r="H107" s="134"/>
      <c r="I107" s="134"/>
      <c r="J107" s="134"/>
      <c r="K107" s="152"/>
      <c r="L107" s="152"/>
      <c r="M107" s="152"/>
      <c r="N107" s="152"/>
      <c r="O107" s="153"/>
      <c r="P107" s="153"/>
      <c r="Q107" s="153"/>
      <c r="R107" s="153"/>
      <c r="S107" s="153"/>
      <c r="T107" s="153"/>
      <c r="U107" s="153"/>
      <c r="V107" s="152"/>
      <c r="W107" s="152"/>
      <c r="X107" s="152"/>
      <c r="Y107" s="152"/>
      <c r="Z107" s="152"/>
      <c r="AA107" s="152"/>
      <c r="AB107" s="152"/>
    </row>
    <row r="108" s="105" customFormat="1" ht="30" customHeight="1" spans="1:28">
      <c r="A108" s="135" t="s">
        <v>36</v>
      </c>
      <c r="B108" s="134" t="s">
        <v>487</v>
      </c>
      <c r="C108" s="134"/>
      <c r="D108" s="134"/>
      <c r="E108" s="134"/>
      <c r="F108" s="134"/>
      <c r="G108" s="134"/>
      <c r="H108" s="134"/>
      <c r="I108" s="134"/>
      <c r="J108" s="134"/>
      <c r="K108" s="152"/>
      <c r="L108" s="152"/>
      <c r="M108" s="152"/>
      <c r="N108" s="152">
        <f t="shared" ref="N108:U108" si="21">N109+N110+N111</f>
        <v>0</v>
      </c>
      <c r="O108" s="153">
        <f t="shared" si="21"/>
        <v>0</v>
      </c>
      <c r="P108" s="153">
        <f t="shared" si="21"/>
        <v>0</v>
      </c>
      <c r="Q108" s="153">
        <f t="shared" si="21"/>
        <v>0</v>
      </c>
      <c r="R108" s="153">
        <f t="shared" si="21"/>
        <v>0</v>
      </c>
      <c r="S108" s="153">
        <f t="shared" si="21"/>
        <v>0</v>
      </c>
      <c r="T108" s="153">
        <f t="shared" si="21"/>
        <v>0</v>
      </c>
      <c r="U108" s="153">
        <f t="shared" si="21"/>
        <v>0</v>
      </c>
      <c r="V108" s="152"/>
      <c r="W108" s="152"/>
      <c r="X108" s="152"/>
      <c r="Y108" s="152"/>
      <c r="Z108" s="152"/>
      <c r="AA108" s="152"/>
      <c r="AB108" s="152"/>
    </row>
    <row r="109" s="105" customFormat="1" ht="30" customHeight="1" spans="1:28">
      <c r="A109" s="135" t="s">
        <v>38</v>
      </c>
      <c r="B109" s="134" t="s">
        <v>488</v>
      </c>
      <c r="C109" s="134"/>
      <c r="D109" s="134"/>
      <c r="E109" s="134"/>
      <c r="F109" s="134"/>
      <c r="G109" s="134"/>
      <c r="H109" s="134"/>
      <c r="I109" s="134"/>
      <c r="J109" s="134"/>
      <c r="K109" s="152"/>
      <c r="L109" s="152"/>
      <c r="M109" s="152"/>
      <c r="N109" s="152"/>
      <c r="O109" s="153"/>
      <c r="P109" s="153"/>
      <c r="Q109" s="153"/>
      <c r="R109" s="153"/>
      <c r="S109" s="153"/>
      <c r="T109" s="153"/>
      <c r="U109" s="153"/>
      <c r="V109" s="152"/>
      <c r="W109" s="152"/>
      <c r="X109" s="152"/>
      <c r="Y109" s="152"/>
      <c r="Z109" s="152"/>
      <c r="AA109" s="152"/>
      <c r="AB109" s="152"/>
    </row>
    <row r="110" s="105" customFormat="1" ht="30" customHeight="1" spans="1:28">
      <c r="A110" s="135" t="s">
        <v>38</v>
      </c>
      <c r="B110" s="134" t="s">
        <v>489</v>
      </c>
      <c r="C110" s="134"/>
      <c r="D110" s="134"/>
      <c r="E110" s="134"/>
      <c r="F110" s="134"/>
      <c r="G110" s="134"/>
      <c r="H110" s="134"/>
      <c r="I110" s="134"/>
      <c r="J110" s="134"/>
      <c r="K110" s="152"/>
      <c r="L110" s="152"/>
      <c r="M110" s="152"/>
      <c r="N110" s="152"/>
      <c r="O110" s="153"/>
      <c r="P110" s="153"/>
      <c r="Q110" s="153"/>
      <c r="R110" s="153"/>
      <c r="S110" s="153"/>
      <c r="T110" s="153"/>
      <c r="U110" s="153"/>
      <c r="V110" s="152"/>
      <c r="W110" s="152"/>
      <c r="X110" s="152"/>
      <c r="Y110" s="152"/>
      <c r="Z110" s="152"/>
      <c r="AA110" s="152"/>
      <c r="AB110" s="152"/>
    </row>
    <row r="111" s="105" customFormat="1" ht="30" customHeight="1" spans="1:28">
      <c r="A111" s="135" t="s">
        <v>38</v>
      </c>
      <c r="B111" s="134" t="s">
        <v>490</v>
      </c>
      <c r="C111" s="134"/>
      <c r="D111" s="134"/>
      <c r="E111" s="134"/>
      <c r="F111" s="134"/>
      <c r="G111" s="134"/>
      <c r="H111" s="134"/>
      <c r="I111" s="134"/>
      <c r="J111" s="134"/>
      <c r="K111" s="152"/>
      <c r="L111" s="152"/>
      <c r="M111" s="152"/>
      <c r="N111" s="152"/>
      <c r="O111" s="153"/>
      <c r="P111" s="153"/>
      <c r="Q111" s="153"/>
      <c r="R111" s="153"/>
      <c r="S111" s="153"/>
      <c r="T111" s="153"/>
      <c r="U111" s="153"/>
      <c r="V111" s="152"/>
      <c r="W111" s="152"/>
      <c r="X111" s="152"/>
      <c r="Y111" s="152"/>
      <c r="Z111" s="152"/>
      <c r="AA111" s="152"/>
      <c r="AB111" s="152"/>
    </row>
    <row r="112" s="105" customFormat="1" ht="30" customHeight="1" spans="1:28">
      <c r="A112" s="135" t="s">
        <v>36</v>
      </c>
      <c r="B112" s="134" t="s">
        <v>491</v>
      </c>
      <c r="C112" s="134"/>
      <c r="D112" s="134"/>
      <c r="E112" s="134"/>
      <c r="F112" s="134"/>
      <c r="G112" s="134"/>
      <c r="H112" s="134"/>
      <c r="I112" s="134"/>
      <c r="J112" s="134"/>
      <c r="K112" s="152"/>
      <c r="L112" s="152"/>
      <c r="M112" s="152"/>
      <c r="N112" s="152">
        <f t="shared" ref="N112:U112" si="22">N113</f>
        <v>1200</v>
      </c>
      <c r="O112" s="153">
        <f t="shared" si="22"/>
        <v>0</v>
      </c>
      <c r="P112" s="153">
        <f t="shared" si="22"/>
        <v>1200</v>
      </c>
      <c r="Q112" s="153">
        <f t="shared" si="22"/>
        <v>0</v>
      </c>
      <c r="R112" s="153">
        <f t="shared" si="22"/>
        <v>0</v>
      </c>
      <c r="S112" s="153">
        <f t="shared" si="22"/>
        <v>0</v>
      </c>
      <c r="T112" s="153">
        <f t="shared" si="22"/>
        <v>0</v>
      </c>
      <c r="U112" s="153">
        <f t="shared" si="22"/>
        <v>0</v>
      </c>
      <c r="V112" s="152"/>
      <c r="W112" s="152"/>
      <c r="X112" s="152"/>
      <c r="Y112" s="152"/>
      <c r="Z112" s="152"/>
      <c r="AA112" s="152"/>
      <c r="AB112" s="152"/>
    </row>
    <row r="113" s="105" customFormat="1" ht="30" customHeight="1" spans="1:28">
      <c r="A113" s="135" t="s">
        <v>38</v>
      </c>
      <c r="B113" s="134" t="s">
        <v>491</v>
      </c>
      <c r="C113" s="134"/>
      <c r="D113" s="134"/>
      <c r="E113" s="134"/>
      <c r="F113" s="134"/>
      <c r="G113" s="134"/>
      <c r="H113" s="134"/>
      <c r="I113" s="134"/>
      <c r="J113" s="134"/>
      <c r="K113" s="152">
        <f t="shared" ref="K113:U113" si="23">SUM(K114:K114)</f>
        <v>1000</v>
      </c>
      <c r="L113" s="152">
        <f t="shared" si="23"/>
        <v>1000</v>
      </c>
      <c r="M113" s="152">
        <f t="shared" si="23"/>
        <v>1000</v>
      </c>
      <c r="N113" s="152">
        <f t="shared" si="23"/>
        <v>1200</v>
      </c>
      <c r="O113" s="153">
        <f t="shared" si="23"/>
        <v>0</v>
      </c>
      <c r="P113" s="153">
        <f t="shared" si="23"/>
        <v>1200</v>
      </c>
      <c r="Q113" s="153">
        <f t="shared" si="23"/>
        <v>0</v>
      </c>
      <c r="R113" s="153">
        <f t="shared" si="23"/>
        <v>0</v>
      </c>
      <c r="S113" s="153">
        <f t="shared" si="23"/>
        <v>0</v>
      </c>
      <c r="T113" s="153">
        <f t="shared" si="23"/>
        <v>0</v>
      </c>
      <c r="U113" s="153">
        <f t="shared" si="23"/>
        <v>0</v>
      </c>
      <c r="V113" s="152"/>
      <c r="W113" s="152"/>
      <c r="X113" s="152"/>
      <c r="Y113" s="152"/>
      <c r="Z113" s="152"/>
      <c r="AA113" s="152"/>
      <c r="AB113" s="152"/>
    </row>
    <row r="114" s="112" customFormat="1" ht="393" customHeight="1" spans="1:28">
      <c r="A114" s="136">
        <f>SUBTOTAL(103,$D$10:D114)</f>
        <v>63</v>
      </c>
      <c r="B114" s="137" t="s">
        <v>492</v>
      </c>
      <c r="C114" s="137" t="s">
        <v>41</v>
      </c>
      <c r="D114" s="137" t="s">
        <v>493</v>
      </c>
      <c r="E114" s="137" t="s">
        <v>494</v>
      </c>
      <c r="F114" s="137" t="s">
        <v>494</v>
      </c>
      <c r="G114" s="136" t="s">
        <v>45</v>
      </c>
      <c r="H114" s="136" t="s">
        <v>457</v>
      </c>
      <c r="I114" s="137" t="s">
        <v>458</v>
      </c>
      <c r="J114" s="137" t="s">
        <v>495</v>
      </c>
      <c r="K114" s="139">
        <v>1000</v>
      </c>
      <c r="L114" s="139">
        <v>1000</v>
      </c>
      <c r="M114" s="139">
        <v>1000</v>
      </c>
      <c r="N114" s="145">
        <v>1200</v>
      </c>
      <c r="O114" s="139">
        <v>0</v>
      </c>
      <c r="P114" s="139">
        <v>1200</v>
      </c>
      <c r="Q114" s="139"/>
      <c r="R114" s="139">
        <v>0</v>
      </c>
      <c r="S114" s="139"/>
      <c r="T114" s="139"/>
      <c r="U114" s="139"/>
      <c r="V114" s="140" t="s">
        <v>496</v>
      </c>
      <c r="W114" s="140" t="s">
        <v>496</v>
      </c>
      <c r="X114" s="158" t="s">
        <v>497</v>
      </c>
      <c r="Y114" s="165" t="s">
        <v>498</v>
      </c>
      <c r="Z114" s="139" t="s">
        <v>115</v>
      </c>
      <c r="AA114" s="139" t="s">
        <v>116</v>
      </c>
      <c r="AB114" s="140"/>
    </row>
    <row r="115" s="105" customFormat="1" ht="30" customHeight="1" spans="1:28">
      <c r="A115" s="133" t="s">
        <v>34</v>
      </c>
      <c r="B115" s="134" t="s">
        <v>499</v>
      </c>
      <c r="C115" s="134"/>
      <c r="D115" s="134"/>
      <c r="E115" s="134"/>
      <c r="F115" s="134"/>
      <c r="G115" s="134"/>
      <c r="H115" s="134"/>
      <c r="I115" s="134"/>
      <c r="J115" s="134"/>
      <c r="K115" s="152"/>
      <c r="L115" s="152"/>
      <c r="M115" s="152"/>
      <c r="N115" s="152">
        <f t="shared" ref="N115:U115" si="24">N116+N141+N165</f>
        <v>35621.4</v>
      </c>
      <c r="O115" s="153">
        <f t="shared" si="24"/>
        <v>10326</v>
      </c>
      <c r="P115" s="153">
        <f t="shared" si="24"/>
        <v>11010.4</v>
      </c>
      <c r="Q115" s="153">
        <f t="shared" si="24"/>
        <v>13600</v>
      </c>
      <c r="R115" s="153">
        <f t="shared" si="24"/>
        <v>341</v>
      </c>
      <c r="S115" s="153">
        <f t="shared" si="24"/>
        <v>344</v>
      </c>
      <c r="T115" s="153">
        <f t="shared" si="24"/>
        <v>0</v>
      </c>
      <c r="U115" s="153">
        <f t="shared" si="24"/>
        <v>0</v>
      </c>
      <c r="V115" s="152"/>
      <c r="W115" s="152"/>
      <c r="X115" s="152"/>
      <c r="Y115" s="152"/>
      <c r="Z115" s="152"/>
      <c r="AA115" s="152"/>
      <c r="AB115" s="152"/>
    </row>
    <row r="116" s="105" customFormat="1" ht="30" customHeight="1" spans="1:28">
      <c r="A116" s="133" t="s">
        <v>36</v>
      </c>
      <c r="B116" s="134" t="s">
        <v>500</v>
      </c>
      <c r="C116" s="134"/>
      <c r="D116" s="134"/>
      <c r="E116" s="134"/>
      <c r="F116" s="134"/>
      <c r="G116" s="134"/>
      <c r="H116" s="134"/>
      <c r="I116" s="134"/>
      <c r="J116" s="134"/>
      <c r="K116" s="152"/>
      <c r="L116" s="152"/>
      <c r="M116" s="152"/>
      <c r="N116" s="152">
        <f t="shared" ref="N116:U116" si="25">N117+N118+N127+N130+N131+N132+N133+N134+N135</f>
        <v>22461.4</v>
      </c>
      <c r="O116" s="153">
        <f t="shared" si="25"/>
        <v>1882</v>
      </c>
      <c r="P116" s="153">
        <f t="shared" si="25"/>
        <v>6979.4</v>
      </c>
      <c r="Q116" s="153">
        <f t="shared" si="25"/>
        <v>13600</v>
      </c>
      <c r="R116" s="153">
        <f t="shared" si="25"/>
        <v>0</v>
      </c>
      <c r="S116" s="153">
        <f t="shared" si="25"/>
        <v>0</v>
      </c>
      <c r="T116" s="153">
        <f t="shared" si="25"/>
        <v>0</v>
      </c>
      <c r="U116" s="153">
        <f t="shared" si="25"/>
        <v>0</v>
      </c>
      <c r="V116" s="152"/>
      <c r="W116" s="152"/>
      <c r="X116" s="152"/>
      <c r="Y116" s="152"/>
      <c r="Z116" s="152"/>
      <c r="AA116" s="152"/>
      <c r="AB116" s="152"/>
    </row>
    <row r="117" s="121" customFormat="1" ht="30" customHeight="1" spans="1:28">
      <c r="A117" s="135" t="s">
        <v>38</v>
      </c>
      <c r="B117" s="134" t="s">
        <v>501</v>
      </c>
      <c r="C117" s="134"/>
      <c r="D117" s="134"/>
      <c r="E117" s="134"/>
      <c r="F117" s="134"/>
      <c r="G117" s="134"/>
      <c r="H117" s="134"/>
      <c r="I117" s="134"/>
      <c r="J117" s="134"/>
      <c r="K117" s="182"/>
      <c r="L117" s="182"/>
      <c r="M117" s="182"/>
      <c r="N117" s="182"/>
      <c r="O117" s="153"/>
      <c r="P117" s="153"/>
      <c r="Q117" s="153"/>
      <c r="R117" s="153"/>
      <c r="S117" s="153"/>
      <c r="T117" s="153"/>
      <c r="U117" s="153"/>
      <c r="V117" s="182"/>
      <c r="W117" s="182"/>
      <c r="X117" s="182"/>
      <c r="Y117" s="182"/>
      <c r="Z117" s="182"/>
      <c r="AA117" s="182"/>
      <c r="AB117" s="182"/>
    </row>
    <row r="118" s="121" customFormat="1" ht="75" customHeight="1" spans="1:28">
      <c r="A118" s="135" t="s">
        <v>38</v>
      </c>
      <c r="B118" s="134" t="s">
        <v>502</v>
      </c>
      <c r="C118" s="134"/>
      <c r="D118" s="134"/>
      <c r="E118" s="134"/>
      <c r="F118" s="134"/>
      <c r="G118" s="134"/>
      <c r="H118" s="134"/>
      <c r="I118" s="134"/>
      <c r="J118" s="134"/>
      <c r="K118" s="182">
        <f t="shared" ref="K118:U118" si="26">SUM(K119:K126)</f>
        <v>104.472</v>
      </c>
      <c r="L118" s="182">
        <f t="shared" si="26"/>
        <v>14712</v>
      </c>
      <c r="M118" s="182">
        <f t="shared" si="26"/>
        <v>61642</v>
      </c>
      <c r="N118" s="182">
        <f t="shared" si="26"/>
        <v>18948</v>
      </c>
      <c r="O118" s="153">
        <f t="shared" si="26"/>
        <v>1198</v>
      </c>
      <c r="P118" s="153">
        <f t="shared" si="26"/>
        <v>6050</v>
      </c>
      <c r="Q118" s="153">
        <f t="shared" si="26"/>
        <v>11700</v>
      </c>
      <c r="R118" s="153">
        <f t="shared" si="26"/>
        <v>0</v>
      </c>
      <c r="S118" s="153">
        <f t="shared" si="26"/>
        <v>0</v>
      </c>
      <c r="T118" s="153">
        <f t="shared" si="26"/>
        <v>0</v>
      </c>
      <c r="U118" s="153">
        <f t="shared" si="26"/>
        <v>0</v>
      </c>
      <c r="V118" s="182"/>
      <c r="W118" s="182"/>
      <c r="X118" s="182"/>
      <c r="Y118" s="182"/>
      <c r="Z118" s="182"/>
      <c r="AA118" s="182"/>
      <c r="AB118" s="182"/>
    </row>
    <row r="119" s="109" customFormat="1" ht="391" customHeight="1" spans="1:28">
      <c r="A119" s="136">
        <f>SUBTOTAL(103,$D$10:D119)</f>
        <v>64</v>
      </c>
      <c r="B119" s="137" t="s">
        <v>503</v>
      </c>
      <c r="C119" s="137" t="s">
        <v>41</v>
      </c>
      <c r="D119" s="145" t="s">
        <v>504</v>
      </c>
      <c r="E119" s="137" t="s">
        <v>505</v>
      </c>
      <c r="F119" s="137" t="s">
        <v>506</v>
      </c>
      <c r="G119" s="136" t="s">
        <v>45</v>
      </c>
      <c r="H119" s="136" t="s">
        <v>507</v>
      </c>
      <c r="I119" s="137" t="s">
        <v>398</v>
      </c>
      <c r="J119" s="159" t="s">
        <v>508</v>
      </c>
      <c r="K119" s="145">
        <v>11.346</v>
      </c>
      <c r="L119" s="139">
        <v>2398</v>
      </c>
      <c r="M119" s="139">
        <v>9397</v>
      </c>
      <c r="N119" s="145">
        <v>600</v>
      </c>
      <c r="O119" s="139">
        <v>600</v>
      </c>
      <c r="P119" s="139">
        <v>0</v>
      </c>
      <c r="Q119" s="139"/>
      <c r="R119" s="139">
        <v>0</v>
      </c>
      <c r="S119" s="139"/>
      <c r="T119" s="139"/>
      <c r="U119" s="139"/>
      <c r="V119" s="139" t="s">
        <v>496</v>
      </c>
      <c r="W119" s="139" t="s">
        <v>496</v>
      </c>
      <c r="X119" s="158" t="s">
        <v>509</v>
      </c>
      <c r="Y119" s="158" t="s">
        <v>510</v>
      </c>
      <c r="Z119" s="139" t="s">
        <v>115</v>
      </c>
      <c r="AA119" s="139" t="s">
        <v>130</v>
      </c>
      <c r="AB119" s="140"/>
    </row>
    <row r="120" s="110" customFormat="1" ht="391" customHeight="1" spans="1:28">
      <c r="A120" s="136">
        <f>SUBTOTAL(103,$D$10:D120)</f>
        <v>65</v>
      </c>
      <c r="B120" s="137" t="s">
        <v>511</v>
      </c>
      <c r="C120" s="136" t="s">
        <v>41</v>
      </c>
      <c r="D120" s="160" t="s">
        <v>512</v>
      </c>
      <c r="E120" s="137" t="s">
        <v>505</v>
      </c>
      <c r="F120" s="137" t="s">
        <v>506</v>
      </c>
      <c r="G120" s="139" t="s">
        <v>45</v>
      </c>
      <c r="H120" s="139" t="s">
        <v>513</v>
      </c>
      <c r="I120" s="160" t="s">
        <v>65</v>
      </c>
      <c r="J120" s="159" t="s">
        <v>514</v>
      </c>
      <c r="K120" s="139">
        <v>30</v>
      </c>
      <c r="L120" s="139">
        <v>5265</v>
      </c>
      <c r="M120" s="139">
        <v>22663</v>
      </c>
      <c r="N120" s="145">
        <v>1800</v>
      </c>
      <c r="O120" s="139">
        <v>0</v>
      </c>
      <c r="P120" s="139">
        <v>400</v>
      </c>
      <c r="Q120" s="139">
        <v>1400</v>
      </c>
      <c r="R120" s="139">
        <v>0</v>
      </c>
      <c r="S120" s="139"/>
      <c r="T120" s="139"/>
      <c r="U120" s="139"/>
      <c r="V120" s="139" t="s">
        <v>496</v>
      </c>
      <c r="W120" s="139" t="s">
        <v>496</v>
      </c>
      <c r="X120" s="158" t="s">
        <v>515</v>
      </c>
      <c r="Y120" s="158" t="s">
        <v>516</v>
      </c>
      <c r="Z120" s="139" t="s">
        <v>115</v>
      </c>
      <c r="AA120" s="139" t="s">
        <v>116</v>
      </c>
      <c r="AB120" s="140"/>
    </row>
    <row r="121" s="110" customFormat="1" ht="391" customHeight="1" spans="1:28">
      <c r="A121" s="136">
        <f>SUBTOTAL(103,$D$10:D121)</f>
        <v>66</v>
      </c>
      <c r="B121" s="137" t="s">
        <v>517</v>
      </c>
      <c r="C121" s="136" t="s">
        <v>41</v>
      </c>
      <c r="D121" s="160" t="s">
        <v>518</v>
      </c>
      <c r="E121" s="137" t="s">
        <v>505</v>
      </c>
      <c r="F121" s="137" t="s">
        <v>506</v>
      </c>
      <c r="G121" s="139" t="s">
        <v>45</v>
      </c>
      <c r="H121" s="139" t="s">
        <v>519</v>
      </c>
      <c r="I121" s="160" t="s">
        <v>65</v>
      </c>
      <c r="J121" s="159" t="s">
        <v>520</v>
      </c>
      <c r="K121" s="139">
        <v>10</v>
      </c>
      <c r="L121" s="139">
        <v>2365</v>
      </c>
      <c r="M121" s="139">
        <v>8213</v>
      </c>
      <c r="N121" s="145">
        <v>600</v>
      </c>
      <c r="O121" s="139">
        <v>0</v>
      </c>
      <c r="P121" s="139">
        <v>200</v>
      </c>
      <c r="Q121" s="139">
        <v>400</v>
      </c>
      <c r="R121" s="139">
        <v>0</v>
      </c>
      <c r="S121" s="139"/>
      <c r="T121" s="139"/>
      <c r="U121" s="139"/>
      <c r="V121" s="139" t="s">
        <v>496</v>
      </c>
      <c r="W121" s="139" t="s">
        <v>496</v>
      </c>
      <c r="X121" s="158" t="s">
        <v>521</v>
      </c>
      <c r="Y121" s="158" t="s">
        <v>522</v>
      </c>
      <c r="Z121" s="139" t="s">
        <v>115</v>
      </c>
      <c r="AA121" s="139" t="s">
        <v>116</v>
      </c>
      <c r="AB121" s="140"/>
    </row>
    <row r="122" s="110" customFormat="1" ht="391" customHeight="1" spans="1:28">
      <c r="A122" s="136">
        <f>SUBTOTAL(103,$D$10:D122)</f>
        <v>67</v>
      </c>
      <c r="B122" s="137" t="s">
        <v>523</v>
      </c>
      <c r="C122" s="136" t="s">
        <v>41</v>
      </c>
      <c r="D122" s="159" t="s">
        <v>524</v>
      </c>
      <c r="E122" s="137" t="s">
        <v>505</v>
      </c>
      <c r="F122" s="137" t="s">
        <v>506</v>
      </c>
      <c r="G122" s="139" t="s">
        <v>45</v>
      </c>
      <c r="H122" s="139" t="s">
        <v>525</v>
      </c>
      <c r="I122" s="159" t="s">
        <v>65</v>
      </c>
      <c r="J122" s="159" t="s">
        <v>526</v>
      </c>
      <c r="K122" s="139">
        <v>8.65</v>
      </c>
      <c r="L122" s="145">
        <v>281</v>
      </c>
      <c r="M122" s="145">
        <v>1850</v>
      </c>
      <c r="N122" s="145">
        <v>450</v>
      </c>
      <c r="O122" s="139">
        <v>0</v>
      </c>
      <c r="P122" s="139">
        <v>150</v>
      </c>
      <c r="Q122" s="139">
        <v>300</v>
      </c>
      <c r="R122" s="139">
        <v>0</v>
      </c>
      <c r="S122" s="139"/>
      <c r="T122" s="139"/>
      <c r="U122" s="139"/>
      <c r="V122" s="139" t="s">
        <v>496</v>
      </c>
      <c r="W122" s="139" t="s">
        <v>496</v>
      </c>
      <c r="X122" s="158" t="s">
        <v>527</v>
      </c>
      <c r="Y122" s="158" t="s">
        <v>528</v>
      </c>
      <c r="Z122" s="139" t="s">
        <v>115</v>
      </c>
      <c r="AA122" s="139" t="s">
        <v>116</v>
      </c>
      <c r="AB122" s="140"/>
    </row>
    <row r="123" s="110" customFormat="1" ht="391" customHeight="1" spans="1:28">
      <c r="A123" s="136">
        <f>SUBTOTAL(103,$D$10:D123)</f>
        <v>68</v>
      </c>
      <c r="B123" s="137" t="s">
        <v>529</v>
      </c>
      <c r="C123" s="136" t="s">
        <v>41</v>
      </c>
      <c r="D123" s="160" t="s">
        <v>530</v>
      </c>
      <c r="E123" s="137" t="s">
        <v>505</v>
      </c>
      <c r="F123" s="137" t="s">
        <v>506</v>
      </c>
      <c r="G123" s="139" t="s">
        <v>45</v>
      </c>
      <c r="H123" s="139" t="s">
        <v>531</v>
      </c>
      <c r="I123" s="160" t="s">
        <v>65</v>
      </c>
      <c r="J123" s="159" t="s">
        <v>532</v>
      </c>
      <c r="K123" s="139">
        <v>20.663</v>
      </c>
      <c r="L123" s="145">
        <v>2858</v>
      </c>
      <c r="M123" s="145">
        <v>13327</v>
      </c>
      <c r="N123" s="145">
        <v>1200</v>
      </c>
      <c r="O123" s="139">
        <v>0</v>
      </c>
      <c r="P123" s="139">
        <v>300</v>
      </c>
      <c r="Q123" s="139">
        <v>900</v>
      </c>
      <c r="R123" s="139">
        <v>0</v>
      </c>
      <c r="S123" s="139"/>
      <c r="T123" s="139"/>
      <c r="U123" s="139"/>
      <c r="V123" s="139" t="s">
        <v>496</v>
      </c>
      <c r="W123" s="139" t="s">
        <v>496</v>
      </c>
      <c r="X123" s="158" t="s">
        <v>533</v>
      </c>
      <c r="Y123" s="158" t="s">
        <v>534</v>
      </c>
      <c r="Z123" s="139" t="s">
        <v>115</v>
      </c>
      <c r="AA123" s="139" t="s">
        <v>116</v>
      </c>
      <c r="AB123" s="140"/>
    </row>
    <row r="124" s="117" customFormat="1" ht="391" customHeight="1" spans="1:28">
      <c r="A124" s="136">
        <f>SUBTOTAL(103,$D$10:D124)</f>
        <v>69</v>
      </c>
      <c r="B124" s="136" t="s">
        <v>535</v>
      </c>
      <c r="C124" s="136" t="s">
        <v>41</v>
      </c>
      <c r="D124" s="136" t="s">
        <v>536</v>
      </c>
      <c r="E124" s="136" t="s">
        <v>505</v>
      </c>
      <c r="F124" s="136" t="s">
        <v>506</v>
      </c>
      <c r="G124" s="136" t="s">
        <v>45</v>
      </c>
      <c r="H124" s="136" t="s">
        <v>537</v>
      </c>
      <c r="I124" s="136" t="s">
        <v>538</v>
      </c>
      <c r="J124" s="138" t="s">
        <v>539</v>
      </c>
      <c r="K124" s="139">
        <v>4.5</v>
      </c>
      <c r="L124" s="145">
        <v>709</v>
      </c>
      <c r="M124" s="145">
        <v>2800</v>
      </c>
      <c r="N124" s="145">
        <v>300</v>
      </c>
      <c r="O124" s="139">
        <v>300</v>
      </c>
      <c r="P124" s="139">
        <v>0</v>
      </c>
      <c r="Q124" s="139"/>
      <c r="R124" s="139">
        <v>0</v>
      </c>
      <c r="S124" s="145"/>
      <c r="T124" s="139"/>
      <c r="U124" s="139"/>
      <c r="V124" s="139" t="s">
        <v>111</v>
      </c>
      <c r="W124" s="139" t="s">
        <v>295</v>
      </c>
      <c r="X124" s="172" t="s">
        <v>540</v>
      </c>
      <c r="Y124" s="172" t="s">
        <v>541</v>
      </c>
      <c r="Z124" s="139" t="s">
        <v>115</v>
      </c>
      <c r="AA124" s="139" t="s">
        <v>116</v>
      </c>
      <c r="AB124" s="140"/>
    </row>
    <row r="125" s="117" customFormat="1" ht="391" customHeight="1" spans="1:28">
      <c r="A125" s="136">
        <f>SUBTOTAL(103,$D$10:D125)</f>
        <v>70</v>
      </c>
      <c r="B125" s="136" t="s">
        <v>542</v>
      </c>
      <c r="C125" s="136" t="s">
        <v>41</v>
      </c>
      <c r="D125" s="136" t="s">
        <v>543</v>
      </c>
      <c r="E125" s="136" t="s">
        <v>505</v>
      </c>
      <c r="F125" s="136" t="s">
        <v>506</v>
      </c>
      <c r="G125" s="136" t="s">
        <v>45</v>
      </c>
      <c r="H125" s="136" t="s">
        <v>161</v>
      </c>
      <c r="I125" s="136" t="s">
        <v>162</v>
      </c>
      <c r="J125" s="138" t="s">
        <v>544</v>
      </c>
      <c r="K125" s="139">
        <v>5</v>
      </c>
      <c r="L125" s="145">
        <v>796</v>
      </c>
      <c r="M125" s="145">
        <v>3224</v>
      </c>
      <c r="N125" s="145">
        <v>298</v>
      </c>
      <c r="O125" s="139">
        <v>298</v>
      </c>
      <c r="P125" s="139">
        <v>0</v>
      </c>
      <c r="Q125" s="139"/>
      <c r="R125" s="139">
        <v>0</v>
      </c>
      <c r="S125" s="145"/>
      <c r="T125" s="139"/>
      <c r="U125" s="139"/>
      <c r="V125" s="139" t="s">
        <v>79</v>
      </c>
      <c r="W125" s="139" t="s">
        <v>295</v>
      </c>
      <c r="X125" s="172" t="s">
        <v>545</v>
      </c>
      <c r="Y125" s="172" t="s">
        <v>546</v>
      </c>
      <c r="Z125" s="139" t="s">
        <v>115</v>
      </c>
      <c r="AA125" s="139" t="s">
        <v>116</v>
      </c>
      <c r="AB125" s="140"/>
    </row>
    <row r="126" s="114" customFormat="1" ht="391" customHeight="1" spans="1:28">
      <c r="A126" s="136">
        <f>SUBTOTAL(103,$D$10:D126)</f>
        <v>71</v>
      </c>
      <c r="B126" s="136" t="s">
        <v>547</v>
      </c>
      <c r="C126" s="136" t="s">
        <v>41</v>
      </c>
      <c r="D126" s="136" t="s">
        <v>548</v>
      </c>
      <c r="E126" s="136" t="s">
        <v>505</v>
      </c>
      <c r="F126" s="136" t="s">
        <v>506</v>
      </c>
      <c r="G126" s="136" t="s">
        <v>45</v>
      </c>
      <c r="H126" s="139" t="s">
        <v>170</v>
      </c>
      <c r="I126" s="136" t="s">
        <v>549</v>
      </c>
      <c r="J126" s="137" t="s">
        <v>550</v>
      </c>
      <c r="K126" s="136">
        <v>14.313</v>
      </c>
      <c r="L126" s="136">
        <v>40</v>
      </c>
      <c r="M126" s="136">
        <v>168</v>
      </c>
      <c r="N126" s="136">
        <v>13700</v>
      </c>
      <c r="O126" s="136">
        <v>0</v>
      </c>
      <c r="P126" s="136">
        <v>5000</v>
      </c>
      <c r="Q126" s="136">
        <v>8700</v>
      </c>
      <c r="R126" s="136">
        <v>0</v>
      </c>
      <c r="S126" s="136"/>
      <c r="T126" s="136"/>
      <c r="U126" s="136"/>
      <c r="V126" s="139" t="s">
        <v>496</v>
      </c>
      <c r="W126" s="139" t="s">
        <v>496</v>
      </c>
      <c r="X126" s="158" t="s">
        <v>551</v>
      </c>
      <c r="Y126" s="158" t="s">
        <v>552</v>
      </c>
      <c r="Z126" s="139" t="s">
        <v>115</v>
      </c>
      <c r="AA126" s="139" t="s">
        <v>116</v>
      </c>
      <c r="AB126" s="140"/>
    </row>
    <row r="127" s="121" customFormat="1" ht="30" customHeight="1" spans="1:28">
      <c r="A127" s="135" t="s">
        <v>38</v>
      </c>
      <c r="B127" s="134" t="s">
        <v>553</v>
      </c>
      <c r="C127" s="134"/>
      <c r="D127" s="134"/>
      <c r="E127" s="134"/>
      <c r="F127" s="134"/>
      <c r="G127" s="134"/>
      <c r="H127" s="134"/>
      <c r="I127" s="134"/>
      <c r="J127" s="134"/>
      <c r="K127" s="182">
        <f t="shared" ref="K127:U127" si="27">SUM(K128:K129)</f>
        <v>11.675</v>
      </c>
      <c r="L127" s="182">
        <f t="shared" si="27"/>
        <v>86</v>
      </c>
      <c r="M127" s="182">
        <f t="shared" si="27"/>
        <v>318</v>
      </c>
      <c r="N127" s="182">
        <f t="shared" si="27"/>
        <v>444</v>
      </c>
      <c r="O127" s="153">
        <f t="shared" si="27"/>
        <v>444</v>
      </c>
      <c r="P127" s="153">
        <f t="shared" si="27"/>
        <v>0</v>
      </c>
      <c r="Q127" s="153">
        <f t="shared" si="27"/>
        <v>0</v>
      </c>
      <c r="R127" s="153">
        <f t="shared" si="27"/>
        <v>0</v>
      </c>
      <c r="S127" s="153">
        <f t="shared" si="27"/>
        <v>0</v>
      </c>
      <c r="T127" s="153">
        <f t="shared" si="27"/>
        <v>0</v>
      </c>
      <c r="U127" s="153">
        <f t="shared" si="27"/>
        <v>0</v>
      </c>
      <c r="V127" s="182"/>
      <c r="W127" s="182"/>
      <c r="X127" s="182"/>
      <c r="Y127" s="182"/>
      <c r="Z127" s="182"/>
      <c r="AA127" s="182"/>
      <c r="AB127" s="182"/>
    </row>
    <row r="128" s="117" customFormat="1" ht="172" customHeight="1" spans="1:28">
      <c r="A128" s="136">
        <f>SUBTOTAL(103,$D$10:D128)</f>
        <v>72</v>
      </c>
      <c r="B128" s="136" t="s">
        <v>554</v>
      </c>
      <c r="C128" s="136" t="s">
        <v>41</v>
      </c>
      <c r="D128" s="136" t="s">
        <v>555</v>
      </c>
      <c r="E128" s="136" t="s">
        <v>505</v>
      </c>
      <c r="F128" s="136" t="s">
        <v>556</v>
      </c>
      <c r="G128" s="136" t="s">
        <v>45</v>
      </c>
      <c r="H128" s="136" t="s">
        <v>557</v>
      </c>
      <c r="I128" s="136" t="s">
        <v>65</v>
      </c>
      <c r="J128" s="138" t="s">
        <v>558</v>
      </c>
      <c r="K128" s="139">
        <v>9</v>
      </c>
      <c r="L128" s="145">
        <v>46</v>
      </c>
      <c r="M128" s="145">
        <v>150</v>
      </c>
      <c r="N128" s="145">
        <v>300</v>
      </c>
      <c r="O128" s="139">
        <v>300</v>
      </c>
      <c r="P128" s="139">
        <v>0</v>
      </c>
      <c r="Q128" s="139"/>
      <c r="R128" s="139">
        <v>0</v>
      </c>
      <c r="S128" s="145"/>
      <c r="T128" s="139"/>
      <c r="U128" s="139"/>
      <c r="V128" s="139" t="s">
        <v>73</v>
      </c>
      <c r="W128" s="139" t="s">
        <v>295</v>
      </c>
      <c r="X128" s="172" t="s">
        <v>559</v>
      </c>
      <c r="Y128" s="172" t="s">
        <v>560</v>
      </c>
      <c r="Z128" s="139" t="s">
        <v>115</v>
      </c>
      <c r="AA128" s="139" t="s">
        <v>116</v>
      </c>
      <c r="AB128" s="140"/>
    </row>
    <row r="129" s="114" customFormat="1" ht="172" customHeight="1" spans="1:28">
      <c r="A129" s="136">
        <f>SUBTOTAL(103,$D$10:D129)</f>
        <v>73</v>
      </c>
      <c r="B129" s="136" t="s">
        <v>561</v>
      </c>
      <c r="C129" s="136" t="s">
        <v>41</v>
      </c>
      <c r="D129" s="136" t="s">
        <v>562</v>
      </c>
      <c r="E129" s="136" t="s">
        <v>505</v>
      </c>
      <c r="F129" s="136" t="s">
        <v>556</v>
      </c>
      <c r="G129" s="136" t="s">
        <v>45</v>
      </c>
      <c r="H129" s="136" t="s">
        <v>56</v>
      </c>
      <c r="I129" s="136" t="s">
        <v>57</v>
      </c>
      <c r="J129" s="137" t="s">
        <v>563</v>
      </c>
      <c r="K129" s="136">
        <v>2.675</v>
      </c>
      <c r="L129" s="136">
        <v>40</v>
      </c>
      <c r="M129" s="136">
        <v>168</v>
      </c>
      <c r="N129" s="136">
        <v>144</v>
      </c>
      <c r="O129" s="136">
        <v>144</v>
      </c>
      <c r="P129" s="136">
        <v>0</v>
      </c>
      <c r="Q129" s="136"/>
      <c r="R129" s="136">
        <v>0</v>
      </c>
      <c r="S129" s="136"/>
      <c r="T129" s="136"/>
      <c r="U129" s="136"/>
      <c r="V129" s="136" t="s">
        <v>59</v>
      </c>
      <c r="W129" s="136" t="s">
        <v>49</v>
      </c>
      <c r="X129" s="172" t="s">
        <v>564</v>
      </c>
      <c r="Y129" s="172" t="s">
        <v>565</v>
      </c>
      <c r="Z129" s="139" t="s">
        <v>115</v>
      </c>
      <c r="AA129" s="196" t="s">
        <v>116</v>
      </c>
      <c r="AB129" s="145"/>
    </row>
    <row r="130" s="121" customFormat="1" ht="30" customHeight="1" spans="1:28">
      <c r="A130" s="135" t="s">
        <v>38</v>
      </c>
      <c r="B130" s="134" t="s">
        <v>566</v>
      </c>
      <c r="C130" s="134"/>
      <c r="D130" s="134"/>
      <c r="E130" s="134"/>
      <c r="F130" s="134"/>
      <c r="G130" s="134"/>
      <c r="H130" s="134"/>
      <c r="I130" s="134"/>
      <c r="J130" s="134"/>
      <c r="K130" s="182"/>
      <c r="L130" s="182"/>
      <c r="M130" s="182"/>
      <c r="N130" s="182"/>
      <c r="O130" s="153"/>
      <c r="P130" s="153"/>
      <c r="Q130" s="153"/>
      <c r="R130" s="153"/>
      <c r="S130" s="153"/>
      <c r="T130" s="153"/>
      <c r="U130" s="153"/>
      <c r="V130" s="182"/>
      <c r="W130" s="182"/>
      <c r="X130" s="182"/>
      <c r="Y130" s="182"/>
      <c r="Z130" s="182"/>
      <c r="AA130" s="182"/>
      <c r="AB130" s="182"/>
    </row>
    <row r="131" s="121" customFormat="1" ht="30" customHeight="1" spans="1:28">
      <c r="A131" s="135" t="s">
        <v>38</v>
      </c>
      <c r="B131" s="134" t="s">
        <v>567</v>
      </c>
      <c r="C131" s="134"/>
      <c r="D131" s="134"/>
      <c r="E131" s="134"/>
      <c r="F131" s="134"/>
      <c r="G131" s="134"/>
      <c r="H131" s="134"/>
      <c r="I131" s="134"/>
      <c r="J131" s="134"/>
      <c r="K131" s="182"/>
      <c r="L131" s="182"/>
      <c r="M131" s="182"/>
      <c r="N131" s="182"/>
      <c r="O131" s="153"/>
      <c r="P131" s="153"/>
      <c r="Q131" s="153"/>
      <c r="R131" s="153"/>
      <c r="S131" s="153"/>
      <c r="T131" s="153"/>
      <c r="U131" s="153"/>
      <c r="V131" s="182"/>
      <c r="W131" s="182"/>
      <c r="X131" s="182"/>
      <c r="Y131" s="182"/>
      <c r="Z131" s="182"/>
      <c r="AA131" s="182"/>
      <c r="AB131" s="182"/>
    </row>
    <row r="132" s="121" customFormat="1" ht="30" customHeight="1" spans="1:28">
      <c r="A132" s="135" t="s">
        <v>38</v>
      </c>
      <c r="B132" s="134" t="s">
        <v>568</v>
      </c>
      <c r="C132" s="134"/>
      <c r="D132" s="134"/>
      <c r="E132" s="134"/>
      <c r="F132" s="134"/>
      <c r="G132" s="134"/>
      <c r="H132" s="134"/>
      <c r="I132" s="134"/>
      <c r="J132" s="134"/>
      <c r="K132" s="182"/>
      <c r="L132" s="182"/>
      <c r="M132" s="182"/>
      <c r="N132" s="182"/>
      <c r="O132" s="153"/>
      <c r="P132" s="153"/>
      <c r="Q132" s="153"/>
      <c r="R132" s="153"/>
      <c r="S132" s="153"/>
      <c r="T132" s="153"/>
      <c r="U132" s="153"/>
      <c r="V132" s="182"/>
      <c r="W132" s="182"/>
      <c r="X132" s="182"/>
      <c r="Y132" s="182"/>
      <c r="Z132" s="182"/>
      <c r="AA132" s="182"/>
      <c r="AB132" s="182"/>
    </row>
    <row r="133" s="121" customFormat="1" ht="30" customHeight="1" spans="1:28">
      <c r="A133" s="135" t="s">
        <v>38</v>
      </c>
      <c r="B133" s="134" t="s">
        <v>569</v>
      </c>
      <c r="C133" s="134"/>
      <c r="D133" s="134"/>
      <c r="E133" s="134"/>
      <c r="F133" s="134"/>
      <c r="G133" s="134"/>
      <c r="H133" s="134"/>
      <c r="I133" s="134"/>
      <c r="J133" s="134"/>
      <c r="K133" s="182"/>
      <c r="L133" s="182"/>
      <c r="M133" s="182"/>
      <c r="N133" s="182"/>
      <c r="O133" s="153"/>
      <c r="P133" s="153"/>
      <c r="Q133" s="153"/>
      <c r="R133" s="153"/>
      <c r="S133" s="153"/>
      <c r="T133" s="153"/>
      <c r="U133" s="153"/>
      <c r="V133" s="182"/>
      <c r="W133" s="182"/>
      <c r="X133" s="182"/>
      <c r="Y133" s="182"/>
      <c r="Z133" s="182"/>
      <c r="AA133" s="182"/>
      <c r="AB133" s="182"/>
    </row>
    <row r="134" s="121" customFormat="1" ht="30" customHeight="1" spans="1:28">
      <c r="A134" s="135" t="s">
        <v>38</v>
      </c>
      <c r="B134" s="134" t="s">
        <v>570</v>
      </c>
      <c r="C134" s="134"/>
      <c r="D134" s="134"/>
      <c r="E134" s="134"/>
      <c r="F134" s="134"/>
      <c r="G134" s="134"/>
      <c r="H134" s="134"/>
      <c r="I134" s="134"/>
      <c r="J134" s="134"/>
      <c r="K134" s="182"/>
      <c r="L134" s="182"/>
      <c r="M134" s="182"/>
      <c r="N134" s="182"/>
      <c r="O134" s="153"/>
      <c r="P134" s="153"/>
      <c r="Q134" s="153"/>
      <c r="R134" s="153"/>
      <c r="S134" s="153"/>
      <c r="T134" s="153"/>
      <c r="U134" s="153"/>
      <c r="V134" s="182"/>
      <c r="W134" s="182"/>
      <c r="X134" s="182"/>
      <c r="Y134" s="182"/>
      <c r="Z134" s="182"/>
      <c r="AA134" s="182"/>
      <c r="AB134" s="182"/>
    </row>
    <row r="135" s="121" customFormat="1" ht="30" customHeight="1" spans="1:28">
      <c r="A135" s="135" t="s">
        <v>38</v>
      </c>
      <c r="B135" s="134" t="s">
        <v>571</v>
      </c>
      <c r="C135" s="134"/>
      <c r="D135" s="134"/>
      <c r="E135" s="134"/>
      <c r="F135" s="134"/>
      <c r="G135" s="134"/>
      <c r="H135" s="134"/>
      <c r="I135" s="134"/>
      <c r="J135" s="134"/>
      <c r="K135" s="182">
        <f t="shared" ref="K135:U135" si="28">SUM(K136:K140)</f>
        <v>7.799</v>
      </c>
      <c r="L135" s="182">
        <f t="shared" si="28"/>
        <v>1157</v>
      </c>
      <c r="M135" s="182">
        <f t="shared" si="28"/>
        <v>4136</v>
      </c>
      <c r="N135" s="182">
        <f t="shared" si="28"/>
        <v>3069.4</v>
      </c>
      <c r="O135" s="153">
        <f t="shared" si="28"/>
        <v>240</v>
      </c>
      <c r="P135" s="153">
        <f t="shared" si="28"/>
        <v>929.4</v>
      </c>
      <c r="Q135" s="153">
        <f t="shared" si="28"/>
        <v>1900</v>
      </c>
      <c r="R135" s="153">
        <f t="shared" si="28"/>
        <v>0</v>
      </c>
      <c r="S135" s="153">
        <f t="shared" si="28"/>
        <v>0</v>
      </c>
      <c r="T135" s="153">
        <f t="shared" si="28"/>
        <v>0</v>
      </c>
      <c r="U135" s="153">
        <f t="shared" si="28"/>
        <v>0</v>
      </c>
      <c r="V135" s="182"/>
      <c r="W135" s="182"/>
      <c r="X135" s="182"/>
      <c r="Y135" s="182"/>
      <c r="Z135" s="182"/>
      <c r="AA135" s="182"/>
      <c r="AB135" s="182"/>
    </row>
    <row r="136" s="116" customFormat="1" ht="160" customHeight="1" spans="1:28">
      <c r="A136" s="139">
        <f>SUBTOTAL(103,$D$10:D136)</f>
        <v>74</v>
      </c>
      <c r="B136" s="145" t="s">
        <v>572</v>
      </c>
      <c r="C136" s="145" t="s">
        <v>41</v>
      </c>
      <c r="D136" s="145" t="s">
        <v>573</v>
      </c>
      <c r="E136" s="139" t="s">
        <v>505</v>
      </c>
      <c r="F136" s="139" t="s">
        <v>574</v>
      </c>
      <c r="G136" s="139" t="s">
        <v>45</v>
      </c>
      <c r="H136" s="139" t="s">
        <v>287</v>
      </c>
      <c r="I136" s="145" t="s">
        <v>280</v>
      </c>
      <c r="J136" s="159" t="s">
        <v>575</v>
      </c>
      <c r="K136" s="139">
        <v>1.977</v>
      </c>
      <c r="L136" s="139">
        <v>239</v>
      </c>
      <c r="M136" s="139">
        <v>897</v>
      </c>
      <c r="N136" s="145">
        <v>455.02</v>
      </c>
      <c r="O136" s="139">
        <v>0</v>
      </c>
      <c r="P136" s="139">
        <v>155.02</v>
      </c>
      <c r="Q136" s="139">
        <v>300</v>
      </c>
      <c r="R136" s="139">
        <v>0</v>
      </c>
      <c r="S136" s="139"/>
      <c r="T136" s="139"/>
      <c r="U136" s="139"/>
      <c r="V136" s="139" t="s">
        <v>282</v>
      </c>
      <c r="W136" s="139" t="s">
        <v>282</v>
      </c>
      <c r="X136" s="158" t="s">
        <v>576</v>
      </c>
      <c r="Y136" s="158" t="s">
        <v>577</v>
      </c>
      <c r="Z136" s="139" t="s">
        <v>115</v>
      </c>
      <c r="AA136" s="139" t="s">
        <v>130</v>
      </c>
      <c r="AB136" s="136"/>
    </row>
    <row r="137" s="116" customFormat="1" ht="261" customHeight="1" spans="1:28">
      <c r="A137" s="139">
        <f>SUBTOTAL(103,$D$10:D137)</f>
        <v>75</v>
      </c>
      <c r="B137" s="145" t="s">
        <v>578</v>
      </c>
      <c r="C137" s="145" t="s">
        <v>41</v>
      </c>
      <c r="D137" s="145" t="s">
        <v>579</v>
      </c>
      <c r="E137" s="139" t="s">
        <v>505</v>
      </c>
      <c r="F137" s="139" t="s">
        <v>574</v>
      </c>
      <c r="G137" s="139" t="s">
        <v>45</v>
      </c>
      <c r="H137" s="139" t="s">
        <v>580</v>
      </c>
      <c r="I137" s="145" t="s">
        <v>280</v>
      </c>
      <c r="J137" s="159" t="s">
        <v>581</v>
      </c>
      <c r="K137" s="139">
        <v>2.048</v>
      </c>
      <c r="L137" s="139">
        <v>87</v>
      </c>
      <c r="M137" s="139">
        <v>355</v>
      </c>
      <c r="N137" s="145">
        <v>635.99</v>
      </c>
      <c r="O137" s="139">
        <v>0</v>
      </c>
      <c r="P137" s="139">
        <v>235.99</v>
      </c>
      <c r="Q137" s="139">
        <v>400</v>
      </c>
      <c r="R137" s="139">
        <v>0</v>
      </c>
      <c r="S137" s="139"/>
      <c r="T137" s="139"/>
      <c r="U137" s="139"/>
      <c r="V137" s="139" t="s">
        <v>282</v>
      </c>
      <c r="W137" s="139" t="s">
        <v>282</v>
      </c>
      <c r="X137" s="158" t="s">
        <v>582</v>
      </c>
      <c r="Y137" s="158" t="s">
        <v>583</v>
      </c>
      <c r="Z137" s="139" t="s">
        <v>115</v>
      </c>
      <c r="AA137" s="139" t="s">
        <v>130</v>
      </c>
      <c r="AB137" s="136"/>
    </row>
    <row r="138" s="116" customFormat="1" ht="160" customHeight="1" spans="1:28">
      <c r="A138" s="139">
        <f>SUBTOTAL(103,$D$10:D138)</f>
        <v>76</v>
      </c>
      <c r="B138" s="145" t="s">
        <v>584</v>
      </c>
      <c r="C138" s="145" t="s">
        <v>41</v>
      </c>
      <c r="D138" s="145" t="s">
        <v>585</v>
      </c>
      <c r="E138" s="139" t="s">
        <v>505</v>
      </c>
      <c r="F138" s="139" t="s">
        <v>574</v>
      </c>
      <c r="G138" s="139" t="s">
        <v>586</v>
      </c>
      <c r="H138" s="139" t="s">
        <v>587</v>
      </c>
      <c r="I138" s="145" t="s">
        <v>280</v>
      </c>
      <c r="J138" s="159" t="s">
        <v>588</v>
      </c>
      <c r="K138" s="139">
        <v>0.984</v>
      </c>
      <c r="L138" s="139">
        <v>593</v>
      </c>
      <c r="M138" s="139">
        <v>2111</v>
      </c>
      <c r="N138" s="145">
        <v>756.85</v>
      </c>
      <c r="O138" s="139">
        <v>0</v>
      </c>
      <c r="P138" s="139">
        <v>256.85</v>
      </c>
      <c r="Q138" s="139">
        <v>500</v>
      </c>
      <c r="R138" s="139">
        <v>0</v>
      </c>
      <c r="S138" s="139"/>
      <c r="T138" s="139"/>
      <c r="U138" s="139"/>
      <c r="V138" s="139" t="s">
        <v>282</v>
      </c>
      <c r="W138" s="139" t="s">
        <v>282</v>
      </c>
      <c r="X138" s="158" t="s">
        <v>589</v>
      </c>
      <c r="Y138" s="158" t="s">
        <v>590</v>
      </c>
      <c r="Z138" s="139" t="s">
        <v>115</v>
      </c>
      <c r="AA138" s="139" t="s">
        <v>130</v>
      </c>
      <c r="AB138" s="136"/>
    </row>
    <row r="139" s="116" customFormat="1" ht="160" customHeight="1" spans="1:28">
      <c r="A139" s="139">
        <f>SUBTOTAL(103,$D$10:D139)</f>
        <v>77</v>
      </c>
      <c r="B139" s="145" t="s">
        <v>591</v>
      </c>
      <c r="C139" s="145" t="s">
        <v>41</v>
      </c>
      <c r="D139" s="145" t="s">
        <v>592</v>
      </c>
      <c r="E139" s="139" t="s">
        <v>505</v>
      </c>
      <c r="F139" s="139" t="s">
        <v>574</v>
      </c>
      <c r="G139" s="139" t="s">
        <v>45</v>
      </c>
      <c r="H139" s="139" t="s">
        <v>300</v>
      </c>
      <c r="I139" s="145" t="s">
        <v>280</v>
      </c>
      <c r="J139" s="159" t="s">
        <v>593</v>
      </c>
      <c r="K139" s="139">
        <v>1.59</v>
      </c>
      <c r="L139" s="139">
        <v>188</v>
      </c>
      <c r="M139" s="139">
        <v>723</v>
      </c>
      <c r="N139" s="145">
        <v>981.54</v>
      </c>
      <c r="O139" s="139">
        <v>0</v>
      </c>
      <c r="P139" s="139">
        <v>281.54</v>
      </c>
      <c r="Q139" s="139">
        <v>700</v>
      </c>
      <c r="R139" s="139">
        <v>0</v>
      </c>
      <c r="S139" s="139"/>
      <c r="T139" s="139"/>
      <c r="U139" s="139"/>
      <c r="V139" s="139" t="s">
        <v>282</v>
      </c>
      <c r="W139" s="139" t="s">
        <v>282</v>
      </c>
      <c r="X139" s="158" t="s">
        <v>594</v>
      </c>
      <c r="Y139" s="158" t="s">
        <v>594</v>
      </c>
      <c r="Z139" s="139" t="s">
        <v>115</v>
      </c>
      <c r="AA139" s="139" t="s">
        <v>130</v>
      </c>
      <c r="AB139" s="136"/>
    </row>
    <row r="140" s="117" customFormat="1" ht="234" customHeight="1" spans="1:28">
      <c r="A140" s="136">
        <f>SUBTOTAL(103,$D$10:D140)</f>
        <v>78</v>
      </c>
      <c r="B140" s="136" t="s">
        <v>595</v>
      </c>
      <c r="C140" s="136" t="s">
        <v>41</v>
      </c>
      <c r="D140" s="136" t="s">
        <v>596</v>
      </c>
      <c r="E140" s="136" t="s">
        <v>505</v>
      </c>
      <c r="F140" s="136" t="s">
        <v>574</v>
      </c>
      <c r="G140" s="136" t="s">
        <v>45</v>
      </c>
      <c r="H140" s="136" t="s">
        <v>597</v>
      </c>
      <c r="I140" s="136" t="s">
        <v>182</v>
      </c>
      <c r="J140" s="138" t="s">
        <v>598</v>
      </c>
      <c r="K140" s="139">
        <v>1.2</v>
      </c>
      <c r="L140" s="145">
        <v>50</v>
      </c>
      <c r="M140" s="145">
        <v>50</v>
      </c>
      <c r="N140" s="145">
        <v>240</v>
      </c>
      <c r="O140" s="139">
        <v>240</v>
      </c>
      <c r="P140" s="139">
        <v>0</v>
      </c>
      <c r="Q140" s="139"/>
      <c r="R140" s="139">
        <v>0</v>
      </c>
      <c r="S140" s="145"/>
      <c r="T140" s="139"/>
      <c r="U140" s="139"/>
      <c r="V140" s="139" t="s">
        <v>294</v>
      </c>
      <c r="W140" s="139" t="s">
        <v>295</v>
      </c>
      <c r="X140" s="172" t="s">
        <v>599</v>
      </c>
      <c r="Y140" s="172" t="s">
        <v>600</v>
      </c>
      <c r="Z140" s="139" t="s">
        <v>115</v>
      </c>
      <c r="AA140" s="139" t="s">
        <v>116</v>
      </c>
      <c r="AB140" s="140"/>
    </row>
    <row r="141" s="121" customFormat="1" ht="30" customHeight="1" spans="1:28">
      <c r="A141" s="188" t="s">
        <v>36</v>
      </c>
      <c r="B141" s="134" t="s">
        <v>601</v>
      </c>
      <c r="C141" s="134"/>
      <c r="D141" s="134"/>
      <c r="E141" s="134"/>
      <c r="F141" s="134"/>
      <c r="G141" s="134"/>
      <c r="H141" s="134"/>
      <c r="I141" s="134"/>
      <c r="J141" s="134"/>
      <c r="K141" s="182"/>
      <c r="L141" s="182"/>
      <c r="M141" s="182"/>
      <c r="N141" s="182">
        <f t="shared" ref="N141:U141" si="29">N142+N143+N144+N145</f>
        <v>13160</v>
      </c>
      <c r="O141" s="153">
        <f t="shared" si="29"/>
        <v>8444</v>
      </c>
      <c r="P141" s="153">
        <f t="shared" si="29"/>
        <v>4031</v>
      </c>
      <c r="Q141" s="153">
        <f t="shared" si="29"/>
        <v>0</v>
      </c>
      <c r="R141" s="153">
        <f t="shared" si="29"/>
        <v>341</v>
      </c>
      <c r="S141" s="153">
        <f t="shared" si="29"/>
        <v>344</v>
      </c>
      <c r="T141" s="153">
        <f t="shared" si="29"/>
        <v>0</v>
      </c>
      <c r="U141" s="153">
        <f t="shared" si="29"/>
        <v>0</v>
      </c>
      <c r="V141" s="182"/>
      <c r="W141" s="182"/>
      <c r="X141" s="182"/>
      <c r="Y141" s="182"/>
      <c r="Z141" s="182"/>
      <c r="AA141" s="182"/>
      <c r="AB141" s="182"/>
    </row>
    <row r="142" s="121" customFormat="1" ht="30" customHeight="1" spans="1:28">
      <c r="A142" s="135" t="s">
        <v>38</v>
      </c>
      <c r="B142" s="134" t="s">
        <v>602</v>
      </c>
      <c r="C142" s="134"/>
      <c r="D142" s="134"/>
      <c r="E142" s="134"/>
      <c r="F142" s="134"/>
      <c r="G142" s="134"/>
      <c r="H142" s="134"/>
      <c r="I142" s="134"/>
      <c r="J142" s="134"/>
      <c r="K142" s="182"/>
      <c r="L142" s="182"/>
      <c r="M142" s="182"/>
      <c r="N142" s="182"/>
      <c r="O142" s="153"/>
      <c r="P142" s="153"/>
      <c r="Q142" s="153"/>
      <c r="R142" s="153"/>
      <c r="S142" s="153"/>
      <c r="T142" s="153"/>
      <c r="U142" s="153"/>
      <c r="V142" s="182"/>
      <c r="W142" s="182"/>
      <c r="X142" s="182"/>
      <c r="Y142" s="182"/>
      <c r="Z142" s="182"/>
      <c r="AA142" s="182"/>
      <c r="AB142" s="182"/>
    </row>
    <row r="143" s="121" customFormat="1" ht="30" customHeight="1" spans="1:28">
      <c r="A143" s="135" t="s">
        <v>38</v>
      </c>
      <c r="B143" s="134" t="s">
        <v>603</v>
      </c>
      <c r="C143" s="134"/>
      <c r="D143" s="134"/>
      <c r="E143" s="134"/>
      <c r="F143" s="134"/>
      <c r="G143" s="134"/>
      <c r="H143" s="134"/>
      <c r="I143" s="134"/>
      <c r="J143" s="134"/>
      <c r="K143" s="182"/>
      <c r="L143" s="182"/>
      <c r="M143" s="182"/>
      <c r="N143" s="182"/>
      <c r="O143" s="153"/>
      <c r="P143" s="153"/>
      <c r="Q143" s="153"/>
      <c r="R143" s="153"/>
      <c r="S143" s="153"/>
      <c r="T143" s="153"/>
      <c r="U143" s="153"/>
      <c r="V143" s="182"/>
      <c r="W143" s="182"/>
      <c r="X143" s="182"/>
      <c r="Y143" s="182"/>
      <c r="Z143" s="182"/>
      <c r="AA143" s="182"/>
      <c r="AB143" s="182"/>
    </row>
    <row r="144" s="121" customFormat="1" ht="30" customHeight="1" spans="1:28">
      <c r="A144" s="135" t="s">
        <v>38</v>
      </c>
      <c r="B144" s="134" t="s">
        <v>604</v>
      </c>
      <c r="C144" s="134"/>
      <c r="D144" s="134"/>
      <c r="E144" s="134"/>
      <c r="F144" s="134"/>
      <c r="G144" s="134"/>
      <c r="H144" s="134"/>
      <c r="I144" s="134"/>
      <c r="J144" s="134"/>
      <c r="K144" s="182"/>
      <c r="L144" s="182"/>
      <c r="M144" s="182"/>
      <c r="N144" s="182"/>
      <c r="O144" s="153"/>
      <c r="P144" s="153"/>
      <c r="Q144" s="153"/>
      <c r="R144" s="153"/>
      <c r="S144" s="153"/>
      <c r="T144" s="153"/>
      <c r="U144" s="153"/>
      <c r="V144" s="182"/>
      <c r="W144" s="182"/>
      <c r="X144" s="182"/>
      <c r="Y144" s="182"/>
      <c r="Z144" s="182"/>
      <c r="AA144" s="182"/>
      <c r="AB144" s="182"/>
    </row>
    <row r="145" s="121" customFormat="1" ht="30" customHeight="1" spans="1:28">
      <c r="A145" s="135" t="s">
        <v>38</v>
      </c>
      <c r="B145" s="134" t="s">
        <v>605</v>
      </c>
      <c r="C145" s="134"/>
      <c r="D145" s="134"/>
      <c r="E145" s="134"/>
      <c r="F145" s="134"/>
      <c r="G145" s="134"/>
      <c r="H145" s="134"/>
      <c r="I145" s="134"/>
      <c r="J145" s="134"/>
      <c r="K145" s="182">
        <f t="shared" ref="K145:U145" si="30">SUM(K146:K164)</f>
        <v>22.3</v>
      </c>
      <c r="L145" s="182">
        <f t="shared" si="30"/>
        <v>12531</v>
      </c>
      <c r="M145" s="182">
        <f t="shared" si="30"/>
        <v>48821</v>
      </c>
      <c r="N145" s="182">
        <f t="shared" si="30"/>
        <v>13160</v>
      </c>
      <c r="O145" s="153">
        <f t="shared" si="30"/>
        <v>8444</v>
      </c>
      <c r="P145" s="153">
        <f t="shared" si="30"/>
        <v>4031</v>
      </c>
      <c r="Q145" s="153">
        <f t="shared" si="30"/>
        <v>0</v>
      </c>
      <c r="R145" s="153">
        <f t="shared" si="30"/>
        <v>341</v>
      </c>
      <c r="S145" s="153">
        <f t="shared" si="30"/>
        <v>344</v>
      </c>
      <c r="T145" s="153">
        <f t="shared" si="30"/>
        <v>0</v>
      </c>
      <c r="U145" s="153">
        <f t="shared" si="30"/>
        <v>0</v>
      </c>
      <c r="V145" s="182"/>
      <c r="W145" s="182"/>
      <c r="X145" s="182"/>
      <c r="Y145" s="182"/>
      <c r="Z145" s="182"/>
      <c r="AA145" s="182"/>
      <c r="AB145" s="182"/>
    </row>
    <row r="146" s="109" customFormat="1" ht="335" customHeight="1" spans="1:28">
      <c r="A146" s="136">
        <f>SUBTOTAL(103,$D$10:D146)</f>
        <v>79</v>
      </c>
      <c r="B146" s="137" t="s">
        <v>606</v>
      </c>
      <c r="C146" s="137" t="s">
        <v>41</v>
      </c>
      <c r="D146" s="137" t="s">
        <v>607</v>
      </c>
      <c r="E146" s="136" t="s">
        <v>608</v>
      </c>
      <c r="F146" s="136" t="s">
        <v>609</v>
      </c>
      <c r="G146" s="136" t="s">
        <v>45</v>
      </c>
      <c r="H146" s="136" t="s">
        <v>109</v>
      </c>
      <c r="I146" s="137" t="s">
        <v>119</v>
      </c>
      <c r="J146" s="137" t="s">
        <v>610</v>
      </c>
      <c r="K146" s="139">
        <v>1</v>
      </c>
      <c r="L146" s="139">
        <v>128</v>
      </c>
      <c r="M146" s="139">
        <v>538</v>
      </c>
      <c r="N146" s="145">
        <v>1350</v>
      </c>
      <c r="O146" s="139">
        <v>1350</v>
      </c>
      <c r="P146" s="139">
        <v>0</v>
      </c>
      <c r="Q146" s="139"/>
      <c r="R146" s="139">
        <v>0</v>
      </c>
      <c r="S146" s="139"/>
      <c r="T146" s="139"/>
      <c r="U146" s="139"/>
      <c r="V146" s="144" t="s">
        <v>111</v>
      </c>
      <c r="W146" s="140" t="s">
        <v>611</v>
      </c>
      <c r="X146" s="158" t="s">
        <v>121</v>
      </c>
      <c r="Y146" s="195" t="s">
        <v>612</v>
      </c>
      <c r="Z146" s="177" t="s">
        <v>115</v>
      </c>
      <c r="AA146" s="139" t="s">
        <v>116</v>
      </c>
      <c r="AB146" s="140"/>
    </row>
    <row r="147" s="109" customFormat="1" ht="280" customHeight="1" spans="1:28">
      <c r="A147" s="136">
        <f>SUBTOTAL(103,$D$10:D147)</f>
        <v>80</v>
      </c>
      <c r="B147" s="137" t="s">
        <v>613</v>
      </c>
      <c r="C147" s="139" t="s">
        <v>41</v>
      </c>
      <c r="D147" s="145" t="s">
        <v>614</v>
      </c>
      <c r="E147" s="136" t="s">
        <v>608</v>
      </c>
      <c r="F147" s="189" t="s">
        <v>609</v>
      </c>
      <c r="G147" s="136" t="s">
        <v>45</v>
      </c>
      <c r="H147" s="136" t="s">
        <v>212</v>
      </c>
      <c r="I147" s="136" t="s">
        <v>65</v>
      </c>
      <c r="J147" s="158" t="s">
        <v>615</v>
      </c>
      <c r="K147" s="139">
        <v>1</v>
      </c>
      <c r="L147" s="145">
        <v>612</v>
      </c>
      <c r="M147" s="139">
        <v>2768</v>
      </c>
      <c r="N147" s="145">
        <v>3200</v>
      </c>
      <c r="O147" s="139">
        <v>312</v>
      </c>
      <c r="P147" s="139">
        <v>2543</v>
      </c>
      <c r="Q147" s="139"/>
      <c r="R147" s="139">
        <v>173</v>
      </c>
      <c r="S147" s="139">
        <v>172</v>
      </c>
      <c r="T147" s="139" t="s">
        <v>616</v>
      </c>
      <c r="U147" s="139"/>
      <c r="V147" s="144" t="s">
        <v>73</v>
      </c>
      <c r="W147" s="140" t="s">
        <v>611</v>
      </c>
      <c r="X147" s="171" t="s">
        <v>617</v>
      </c>
      <c r="Y147" s="171" t="s">
        <v>618</v>
      </c>
      <c r="Z147" s="139" t="s">
        <v>115</v>
      </c>
      <c r="AA147" s="139" t="s">
        <v>116</v>
      </c>
      <c r="AB147" s="140"/>
    </row>
    <row r="148" s="112" customFormat="1" ht="200" customHeight="1" spans="1:28">
      <c r="A148" s="136">
        <f>SUBTOTAL(103,$D$10:D148)</f>
        <v>81</v>
      </c>
      <c r="B148" s="137" t="s">
        <v>619</v>
      </c>
      <c r="C148" s="139" t="s">
        <v>41</v>
      </c>
      <c r="D148" s="136" t="s">
        <v>620</v>
      </c>
      <c r="E148" s="137" t="s">
        <v>608</v>
      </c>
      <c r="F148" s="137" t="s">
        <v>609</v>
      </c>
      <c r="G148" s="139" t="s">
        <v>45</v>
      </c>
      <c r="H148" s="139" t="s">
        <v>621</v>
      </c>
      <c r="I148" s="144" t="s">
        <v>162</v>
      </c>
      <c r="J148" s="137" t="s">
        <v>622</v>
      </c>
      <c r="K148" s="190">
        <v>2</v>
      </c>
      <c r="L148" s="190">
        <v>910</v>
      </c>
      <c r="M148" s="190">
        <v>3713</v>
      </c>
      <c r="N148" s="145">
        <v>1000</v>
      </c>
      <c r="O148" s="190">
        <v>1000</v>
      </c>
      <c r="P148" s="190">
        <v>0</v>
      </c>
      <c r="Q148" s="190"/>
      <c r="R148" s="190">
        <v>0</v>
      </c>
      <c r="S148" s="190"/>
      <c r="T148" s="190"/>
      <c r="U148" s="190"/>
      <c r="V148" s="139" t="s">
        <v>79</v>
      </c>
      <c r="W148" s="139" t="s">
        <v>611</v>
      </c>
      <c r="X148" s="193" t="s">
        <v>623</v>
      </c>
      <c r="Y148" s="197" t="s">
        <v>624</v>
      </c>
      <c r="Z148" s="190" t="s">
        <v>115</v>
      </c>
      <c r="AA148" s="190" t="s">
        <v>116</v>
      </c>
      <c r="AB148" s="139"/>
    </row>
    <row r="149" s="112" customFormat="1" ht="189" customHeight="1" spans="1:28">
      <c r="A149" s="136">
        <f>SUBTOTAL(103,$D$10:D149)</f>
        <v>82</v>
      </c>
      <c r="B149" s="137" t="s">
        <v>625</v>
      </c>
      <c r="C149" s="139" t="s">
        <v>41</v>
      </c>
      <c r="D149" s="136" t="s">
        <v>626</v>
      </c>
      <c r="E149" s="136" t="s">
        <v>608</v>
      </c>
      <c r="F149" s="137" t="s">
        <v>609</v>
      </c>
      <c r="G149" s="139" t="s">
        <v>45</v>
      </c>
      <c r="H149" s="139" t="s">
        <v>627</v>
      </c>
      <c r="I149" s="144" t="s">
        <v>628</v>
      </c>
      <c r="J149" s="137" t="s">
        <v>629</v>
      </c>
      <c r="K149" s="139">
        <v>3.3</v>
      </c>
      <c r="L149" s="139">
        <v>5117</v>
      </c>
      <c r="M149" s="139">
        <v>19649</v>
      </c>
      <c r="N149" s="145">
        <v>600</v>
      </c>
      <c r="O149" s="190">
        <v>600</v>
      </c>
      <c r="P149" s="190">
        <v>0</v>
      </c>
      <c r="Q149" s="190"/>
      <c r="R149" s="190">
        <v>0</v>
      </c>
      <c r="S149" s="190"/>
      <c r="T149" s="190"/>
      <c r="U149" s="190"/>
      <c r="V149" s="139" t="s">
        <v>79</v>
      </c>
      <c r="W149" s="139" t="s">
        <v>630</v>
      </c>
      <c r="X149" s="158" t="s">
        <v>631</v>
      </c>
      <c r="Y149" s="165" t="s">
        <v>624</v>
      </c>
      <c r="Z149" s="190" t="s">
        <v>115</v>
      </c>
      <c r="AA149" s="190" t="s">
        <v>116</v>
      </c>
      <c r="AB149" s="139"/>
    </row>
    <row r="150" s="117" customFormat="1" ht="238" customHeight="1" spans="1:28">
      <c r="A150" s="136">
        <f>SUBTOTAL(103,$D$10:D150)</f>
        <v>83</v>
      </c>
      <c r="B150" s="136" t="s">
        <v>632</v>
      </c>
      <c r="C150" s="136" t="s">
        <v>41</v>
      </c>
      <c r="D150" s="136" t="s">
        <v>633</v>
      </c>
      <c r="E150" s="136" t="s">
        <v>608</v>
      </c>
      <c r="F150" s="136" t="s">
        <v>609</v>
      </c>
      <c r="G150" s="136" t="s">
        <v>45</v>
      </c>
      <c r="H150" s="136" t="s">
        <v>634</v>
      </c>
      <c r="I150" s="136" t="s">
        <v>65</v>
      </c>
      <c r="J150" s="138" t="s">
        <v>635</v>
      </c>
      <c r="K150" s="191">
        <v>1</v>
      </c>
      <c r="L150" s="192">
        <v>545</v>
      </c>
      <c r="M150" s="192">
        <v>2056</v>
      </c>
      <c r="N150" s="145">
        <v>700</v>
      </c>
      <c r="O150" s="191">
        <v>700</v>
      </c>
      <c r="P150" s="191">
        <v>0</v>
      </c>
      <c r="Q150" s="191"/>
      <c r="R150" s="191">
        <v>0</v>
      </c>
      <c r="S150" s="192"/>
      <c r="T150" s="191"/>
      <c r="U150" s="191"/>
      <c r="V150" s="139" t="s">
        <v>91</v>
      </c>
      <c r="W150" s="139" t="s">
        <v>295</v>
      </c>
      <c r="X150" s="194" t="s">
        <v>636</v>
      </c>
      <c r="Y150" s="194" t="s">
        <v>637</v>
      </c>
      <c r="Z150" s="191" t="s">
        <v>115</v>
      </c>
      <c r="AA150" s="191" t="s">
        <v>116</v>
      </c>
      <c r="AB150" s="140"/>
    </row>
    <row r="151" s="117" customFormat="1" ht="238" customHeight="1" spans="1:28">
      <c r="A151" s="136">
        <f>SUBTOTAL(103,$D$10:D151)</f>
        <v>84</v>
      </c>
      <c r="B151" s="136" t="s">
        <v>638</v>
      </c>
      <c r="C151" s="136" t="s">
        <v>41</v>
      </c>
      <c r="D151" s="136" t="s">
        <v>639</v>
      </c>
      <c r="E151" s="136" t="s">
        <v>608</v>
      </c>
      <c r="F151" s="136" t="s">
        <v>609</v>
      </c>
      <c r="G151" s="136" t="s">
        <v>45</v>
      </c>
      <c r="H151" s="136" t="s">
        <v>640</v>
      </c>
      <c r="I151" s="136" t="s">
        <v>65</v>
      </c>
      <c r="J151" s="138" t="s">
        <v>641</v>
      </c>
      <c r="K151" s="139">
        <v>1</v>
      </c>
      <c r="L151" s="145">
        <v>477</v>
      </c>
      <c r="M151" s="145">
        <v>1925</v>
      </c>
      <c r="N151" s="145">
        <v>310</v>
      </c>
      <c r="O151" s="139">
        <v>310</v>
      </c>
      <c r="P151" s="139">
        <v>0</v>
      </c>
      <c r="Q151" s="139"/>
      <c r="R151" s="139">
        <v>0</v>
      </c>
      <c r="S151" s="145"/>
      <c r="T151" s="139"/>
      <c r="U151" s="139"/>
      <c r="V151" s="139" t="s">
        <v>91</v>
      </c>
      <c r="W151" s="139" t="s">
        <v>295</v>
      </c>
      <c r="X151" s="172" t="s">
        <v>642</v>
      </c>
      <c r="Y151" s="172" t="s">
        <v>643</v>
      </c>
      <c r="Z151" s="139" t="s">
        <v>115</v>
      </c>
      <c r="AA151" s="139" t="s">
        <v>116</v>
      </c>
      <c r="AB151" s="140"/>
    </row>
    <row r="152" s="117" customFormat="1" ht="238" customHeight="1" spans="1:28">
      <c r="A152" s="136">
        <f>SUBTOTAL(103,$D$10:D152)</f>
        <v>85</v>
      </c>
      <c r="B152" s="136" t="s">
        <v>644</v>
      </c>
      <c r="C152" s="136" t="s">
        <v>41</v>
      </c>
      <c r="D152" s="136" t="s">
        <v>645</v>
      </c>
      <c r="E152" s="136" t="s">
        <v>608</v>
      </c>
      <c r="F152" s="136" t="s">
        <v>609</v>
      </c>
      <c r="G152" s="136" t="s">
        <v>45</v>
      </c>
      <c r="H152" s="136" t="s">
        <v>587</v>
      </c>
      <c r="I152" s="136" t="s">
        <v>65</v>
      </c>
      <c r="J152" s="138" t="s">
        <v>646</v>
      </c>
      <c r="K152" s="139">
        <v>1</v>
      </c>
      <c r="L152" s="145">
        <v>558</v>
      </c>
      <c r="M152" s="145">
        <v>1997</v>
      </c>
      <c r="N152" s="145">
        <v>700</v>
      </c>
      <c r="O152" s="139">
        <v>700</v>
      </c>
      <c r="P152" s="139">
        <v>0</v>
      </c>
      <c r="Q152" s="139"/>
      <c r="R152" s="139">
        <v>0</v>
      </c>
      <c r="S152" s="145"/>
      <c r="T152" s="139"/>
      <c r="U152" s="139"/>
      <c r="V152" s="139" t="s">
        <v>91</v>
      </c>
      <c r="W152" s="139" t="s">
        <v>295</v>
      </c>
      <c r="X152" s="172" t="s">
        <v>647</v>
      </c>
      <c r="Y152" s="172" t="s">
        <v>648</v>
      </c>
      <c r="Z152" s="139" t="s">
        <v>115</v>
      </c>
      <c r="AA152" s="139" t="s">
        <v>116</v>
      </c>
      <c r="AB152" s="140"/>
    </row>
    <row r="153" s="117" customFormat="1" ht="206" customHeight="1" spans="1:28">
      <c r="A153" s="136">
        <f>SUBTOTAL(103,$D$10:D153)</f>
        <v>86</v>
      </c>
      <c r="B153" s="136" t="s">
        <v>649</v>
      </c>
      <c r="C153" s="136" t="s">
        <v>41</v>
      </c>
      <c r="D153" s="136" t="s">
        <v>650</v>
      </c>
      <c r="E153" s="136" t="s">
        <v>608</v>
      </c>
      <c r="F153" s="136" t="s">
        <v>609</v>
      </c>
      <c r="G153" s="136" t="s">
        <v>45</v>
      </c>
      <c r="H153" s="136" t="s">
        <v>651</v>
      </c>
      <c r="I153" s="136" t="s">
        <v>227</v>
      </c>
      <c r="J153" s="138" t="s">
        <v>652</v>
      </c>
      <c r="K153" s="139">
        <v>1</v>
      </c>
      <c r="L153" s="145">
        <v>55</v>
      </c>
      <c r="M153" s="145">
        <v>213</v>
      </c>
      <c r="N153" s="145">
        <v>300</v>
      </c>
      <c r="O153" s="139">
        <v>300</v>
      </c>
      <c r="P153" s="139">
        <v>0</v>
      </c>
      <c r="Q153" s="139"/>
      <c r="R153" s="139">
        <v>0</v>
      </c>
      <c r="S153" s="145"/>
      <c r="T153" s="139"/>
      <c r="U153" s="139"/>
      <c r="V153" s="139" t="s">
        <v>59</v>
      </c>
      <c r="W153" s="139" t="s">
        <v>295</v>
      </c>
      <c r="X153" s="172" t="s">
        <v>653</v>
      </c>
      <c r="Y153" s="172" t="s">
        <v>654</v>
      </c>
      <c r="Z153" s="139" t="s">
        <v>115</v>
      </c>
      <c r="AA153" s="139" t="s">
        <v>116</v>
      </c>
      <c r="AB153" s="140"/>
    </row>
    <row r="154" s="117" customFormat="1" ht="206" customHeight="1" spans="1:28">
      <c r="A154" s="136">
        <f>SUBTOTAL(103,$D$10:D154)</f>
        <v>87</v>
      </c>
      <c r="B154" s="136" t="s">
        <v>655</v>
      </c>
      <c r="C154" s="136" t="s">
        <v>41</v>
      </c>
      <c r="D154" s="136" t="s">
        <v>656</v>
      </c>
      <c r="E154" s="136" t="s">
        <v>608</v>
      </c>
      <c r="F154" s="136" t="s">
        <v>609</v>
      </c>
      <c r="G154" s="136" t="s">
        <v>45</v>
      </c>
      <c r="H154" s="136" t="s">
        <v>657</v>
      </c>
      <c r="I154" s="136" t="s">
        <v>227</v>
      </c>
      <c r="J154" s="138" t="s">
        <v>658</v>
      </c>
      <c r="K154" s="139">
        <v>1</v>
      </c>
      <c r="L154" s="145">
        <v>411</v>
      </c>
      <c r="M154" s="145">
        <v>1578</v>
      </c>
      <c r="N154" s="145">
        <v>300</v>
      </c>
      <c r="O154" s="139">
        <v>300</v>
      </c>
      <c r="P154" s="139">
        <v>0</v>
      </c>
      <c r="Q154" s="139"/>
      <c r="R154" s="139">
        <v>0</v>
      </c>
      <c r="S154" s="145"/>
      <c r="T154" s="139"/>
      <c r="U154" s="139"/>
      <c r="V154" s="139" t="s">
        <v>59</v>
      </c>
      <c r="W154" s="139" t="s">
        <v>295</v>
      </c>
      <c r="X154" s="172" t="s">
        <v>659</v>
      </c>
      <c r="Y154" s="172" t="s">
        <v>654</v>
      </c>
      <c r="Z154" s="139" t="s">
        <v>115</v>
      </c>
      <c r="AA154" s="139" t="s">
        <v>116</v>
      </c>
      <c r="AB154" s="140"/>
    </row>
    <row r="155" s="117" customFormat="1" ht="206" customHeight="1" spans="1:28">
      <c r="A155" s="136">
        <f>SUBTOTAL(103,$D$10:D155)</f>
        <v>88</v>
      </c>
      <c r="B155" s="136" t="s">
        <v>660</v>
      </c>
      <c r="C155" s="136" t="s">
        <v>41</v>
      </c>
      <c r="D155" s="136" t="s">
        <v>661</v>
      </c>
      <c r="E155" s="136" t="s">
        <v>608</v>
      </c>
      <c r="F155" s="136" t="s">
        <v>609</v>
      </c>
      <c r="G155" s="136" t="s">
        <v>45</v>
      </c>
      <c r="H155" s="136" t="s">
        <v>662</v>
      </c>
      <c r="I155" s="136" t="s">
        <v>227</v>
      </c>
      <c r="J155" s="138" t="s">
        <v>658</v>
      </c>
      <c r="K155" s="139">
        <v>1</v>
      </c>
      <c r="L155" s="145">
        <v>215</v>
      </c>
      <c r="M155" s="145">
        <v>823</v>
      </c>
      <c r="N155" s="145">
        <v>300</v>
      </c>
      <c r="O155" s="139">
        <v>300</v>
      </c>
      <c r="P155" s="139">
        <v>0</v>
      </c>
      <c r="Q155" s="139"/>
      <c r="R155" s="139">
        <v>0</v>
      </c>
      <c r="S155" s="145"/>
      <c r="T155" s="139"/>
      <c r="U155" s="139"/>
      <c r="V155" s="139" t="s">
        <v>59</v>
      </c>
      <c r="W155" s="139" t="s">
        <v>295</v>
      </c>
      <c r="X155" s="172" t="s">
        <v>663</v>
      </c>
      <c r="Y155" s="172" t="s">
        <v>654</v>
      </c>
      <c r="Z155" s="139" t="s">
        <v>115</v>
      </c>
      <c r="AA155" s="139" t="s">
        <v>116</v>
      </c>
      <c r="AB155" s="140"/>
    </row>
    <row r="156" s="117" customFormat="1" ht="206" customHeight="1" spans="1:28">
      <c r="A156" s="136">
        <f>SUBTOTAL(103,$D$10:D156)</f>
        <v>89</v>
      </c>
      <c r="B156" s="136" t="s">
        <v>664</v>
      </c>
      <c r="C156" s="136" t="s">
        <v>41</v>
      </c>
      <c r="D156" s="136" t="s">
        <v>665</v>
      </c>
      <c r="E156" s="136" t="s">
        <v>608</v>
      </c>
      <c r="F156" s="136" t="s">
        <v>609</v>
      </c>
      <c r="G156" s="136" t="s">
        <v>45</v>
      </c>
      <c r="H156" s="136" t="s">
        <v>666</v>
      </c>
      <c r="I156" s="136" t="s">
        <v>227</v>
      </c>
      <c r="J156" s="138" t="s">
        <v>658</v>
      </c>
      <c r="K156" s="139">
        <v>1</v>
      </c>
      <c r="L156" s="145">
        <v>204</v>
      </c>
      <c r="M156" s="145">
        <v>816</v>
      </c>
      <c r="N156" s="145">
        <v>300</v>
      </c>
      <c r="O156" s="139">
        <v>300</v>
      </c>
      <c r="P156" s="139">
        <v>0</v>
      </c>
      <c r="Q156" s="139"/>
      <c r="R156" s="139">
        <v>0</v>
      </c>
      <c r="S156" s="145"/>
      <c r="T156" s="139"/>
      <c r="U156" s="139"/>
      <c r="V156" s="139" t="s">
        <v>59</v>
      </c>
      <c r="W156" s="139" t="s">
        <v>295</v>
      </c>
      <c r="X156" s="172" t="s">
        <v>667</v>
      </c>
      <c r="Y156" s="172" t="s">
        <v>654</v>
      </c>
      <c r="Z156" s="139" t="s">
        <v>115</v>
      </c>
      <c r="AA156" s="139" t="s">
        <v>116</v>
      </c>
      <c r="AB156" s="140"/>
    </row>
    <row r="157" s="117" customFormat="1" ht="150" customHeight="1" spans="1:28">
      <c r="A157" s="136">
        <f>SUBTOTAL(103,$D$10:D157)</f>
        <v>90</v>
      </c>
      <c r="B157" s="136" t="s">
        <v>668</v>
      </c>
      <c r="C157" s="136" t="s">
        <v>41</v>
      </c>
      <c r="D157" s="136" t="s">
        <v>669</v>
      </c>
      <c r="E157" s="136" t="s">
        <v>608</v>
      </c>
      <c r="F157" s="136" t="s">
        <v>609</v>
      </c>
      <c r="G157" s="136" t="s">
        <v>45</v>
      </c>
      <c r="H157" s="136" t="s">
        <v>670</v>
      </c>
      <c r="I157" s="136" t="s">
        <v>65</v>
      </c>
      <c r="J157" s="138" t="s">
        <v>671</v>
      </c>
      <c r="K157" s="139">
        <v>1</v>
      </c>
      <c r="L157" s="145">
        <v>108</v>
      </c>
      <c r="M157" s="145">
        <v>360</v>
      </c>
      <c r="N157" s="145">
        <v>300</v>
      </c>
      <c r="O157" s="139">
        <v>300</v>
      </c>
      <c r="P157" s="139">
        <v>0</v>
      </c>
      <c r="Q157" s="139"/>
      <c r="R157" s="139">
        <v>0</v>
      </c>
      <c r="S157" s="145"/>
      <c r="T157" s="139"/>
      <c r="U157" s="139"/>
      <c r="V157" s="139" t="s">
        <v>73</v>
      </c>
      <c r="W157" s="139" t="s">
        <v>295</v>
      </c>
      <c r="X157" s="172" t="s">
        <v>672</v>
      </c>
      <c r="Y157" s="172" t="s">
        <v>673</v>
      </c>
      <c r="Z157" s="139" t="s">
        <v>115</v>
      </c>
      <c r="AA157" s="139" t="s">
        <v>116</v>
      </c>
      <c r="AB157" s="140"/>
    </row>
    <row r="158" s="117" customFormat="1" ht="232" customHeight="1" spans="1:28">
      <c r="A158" s="136">
        <f>SUBTOTAL(103,$D$10:D158)</f>
        <v>91</v>
      </c>
      <c r="B158" s="136" t="s">
        <v>674</v>
      </c>
      <c r="C158" s="136" t="s">
        <v>41</v>
      </c>
      <c r="D158" s="136" t="s">
        <v>675</v>
      </c>
      <c r="E158" s="136" t="s">
        <v>608</v>
      </c>
      <c r="F158" s="136" t="s">
        <v>609</v>
      </c>
      <c r="G158" s="136" t="s">
        <v>45</v>
      </c>
      <c r="H158" s="136" t="s">
        <v>676</v>
      </c>
      <c r="I158" s="136" t="s">
        <v>65</v>
      </c>
      <c r="J158" s="138" t="s">
        <v>677</v>
      </c>
      <c r="K158" s="139">
        <v>1</v>
      </c>
      <c r="L158" s="145">
        <v>435</v>
      </c>
      <c r="M158" s="145">
        <v>1884</v>
      </c>
      <c r="N158" s="145">
        <v>300</v>
      </c>
      <c r="O158" s="139">
        <v>300</v>
      </c>
      <c r="P158" s="139">
        <v>0</v>
      </c>
      <c r="Q158" s="139"/>
      <c r="R158" s="139">
        <v>0</v>
      </c>
      <c r="S158" s="145"/>
      <c r="T158" s="139"/>
      <c r="U158" s="139"/>
      <c r="V158" s="139" t="s">
        <v>150</v>
      </c>
      <c r="W158" s="139" t="s">
        <v>295</v>
      </c>
      <c r="X158" s="172" t="s">
        <v>678</v>
      </c>
      <c r="Y158" s="172" t="s">
        <v>679</v>
      </c>
      <c r="Z158" s="139" t="s">
        <v>115</v>
      </c>
      <c r="AA158" s="139" t="s">
        <v>116</v>
      </c>
      <c r="AB158" s="140"/>
    </row>
    <row r="159" s="117" customFormat="1" ht="232" customHeight="1" spans="1:28">
      <c r="A159" s="136">
        <f>SUBTOTAL(103,$D$10:D159)</f>
        <v>92</v>
      </c>
      <c r="B159" s="136" t="s">
        <v>680</v>
      </c>
      <c r="C159" s="136" t="s">
        <v>41</v>
      </c>
      <c r="D159" s="136" t="s">
        <v>681</v>
      </c>
      <c r="E159" s="136" t="s">
        <v>608</v>
      </c>
      <c r="F159" s="136" t="s">
        <v>609</v>
      </c>
      <c r="G159" s="136" t="s">
        <v>45</v>
      </c>
      <c r="H159" s="136" t="s">
        <v>682</v>
      </c>
      <c r="I159" s="136" t="s">
        <v>280</v>
      </c>
      <c r="J159" s="138" t="s">
        <v>683</v>
      </c>
      <c r="K159" s="139">
        <v>1</v>
      </c>
      <c r="L159" s="145">
        <v>162</v>
      </c>
      <c r="M159" s="145">
        <v>567</v>
      </c>
      <c r="N159" s="145">
        <v>300</v>
      </c>
      <c r="O159" s="139">
        <v>300</v>
      </c>
      <c r="P159" s="139">
        <v>0</v>
      </c>
      <c r="Q159" s="139"/>
      <c r="R159" s="139">
        <v>0</v>
      </c>
      <c r="S159" s="145"/>
      <c r="T159" s="139"/>
      <c r="U159" s="139"/>
      <c r="V159" s="139" t="s">
        <v>684</v>
      </c>
      <c r="W159" s="139" t="s">
        <v>295</v>
      </c>
      <c r="X159" s="172" t="s">
        <v>685</v>
      </c>
      <c r="Y159" s="172" t="s">
        <v>686</v>
      </c>
      <c r="Z159" s="139" t="s">
        <v>115</v>
      </c>
      <c r="AA159" s="139" t="s">
        <v>116</v>
      </c>
      <c r="AB159" s="140"/>
    </row>
    <row r="160" s="117" customFormat="1" ht="232" customHeight="1" spans="1:28">
      <c r="A160" s="136">
        <f>SUBTOTAL(103,$D$10:D160)</f>
        <v>93</v>
      </c>
      <c r="B160" s="136" t="s">
        <v>687</v>
      </c>
      <c r="C160" s="136" t="s">
        <v>41</v>
      </c>
      <c r="D160" s="136" t="s">
        <v>688</v>
      </c>
      <c r="E160" s="136" t="s">
        <v>608</v>
      </c>
      <c r="F160" s="136" t="s">
        <v>609</v>
      </c>
      <c r="G160" s="136" t="s">
        <v>45</v>
      </c>
      <c r="H160" s="136" t="s">
        <v>689</v>
      </c>
      <c r="I160" s="136" t="s">
        <v>65</v>
      </c>
      <c r="J160" s="138" t="s">
        <v>690</v>
      </c>
      <c r="K160" s="139">
        <v>1</v>
      </c>
      <c r="L160" s="145">
        <v>526</v>
      </c>
      <c r="M160" s="145">
        <v>2027</v>
      </c>
      <c r="N160" s="145">
        <v>300</v>
      </c>
      <c r="O160" s="139">
        <v>300</v>
      </c>
      <c r="P160" s="139">
        <v>0</v>
      </c>
      <c r="Q160" s="139"/>
      <c r="R160" s="139">
        <v>0</v>
      </c>
      <c r="S160" s="145"/>
      <c r="T160" s="139"/>
      <c r="U160" s="139"/>
      <c r="V160" s="139" t="s">
        <v>91</v>
      </c>
      <c r="W160" s="139" t="s">
        <v>295</v>
      </c>
      <c r="X160" s="172" t="s">
        <v>691</v>
      </c>
      <c r="Y160" s="172" t="s">
        <v>692</v>
      </c>
      <c r="Z160" s="139" t="s">
        <v>115</v>
      </c>
      <c r="AA160" s="139" t="s">
        <v>116</v>
      </c>
      <c r="AB160" s="140"/>
    </row>
    <row r="161" s="117" customFormat="1" ht="232" customHeight="1" spans="1:28">
      <c r="A161" s="136">
        <f>SUBTOTAL(103,$D$10:D161)</f>
        <v>94</v>
      </c>
      <c r="B161" s="136" t="s">
        <v>693</v>
      </c>
      <c r="C161" s="136" t="s">
        <v>41</v>
      </c>
      <c r="D161" s="136" t="s">
        <v>694</v>
      </c>
      <c r="E161" s="136" t="s">
        <v>608</v>
      </c>
      <c r="F161" s="136" t="s">
        <v>609</v>
      </c>
      <c r="G161" s="136" t="s">
        <v>45</v>
      </c>
      <c r="H161" s="136" t="s">
        <v>695</v>
      </c>
      <c r="I161" s="136" t="s">
        <v>65</v>
      </c>
      <c r="J161" s="138" t="s">
        <v>696</v>
      </c>
      <c r="K161" s="139">
        <v>1</v>
      </c>
      <c r="L161" s="145">
        <v>582</v>
      </c>
      <c r="M161" s="145">
        <v>2180</v>
      </c>
      <c r="N161" s="145">
        <v>300</v>
      </c>
      <c r="O161" s="139">
        <v>300</v>
      </c>
      <c r="P161" s="139">
        <v>0</v>
      </c>
      <c r="Q161" s="139"/>
      <c r="R161" s="139">
        <v>0</v>
      </c>
      <c r="S161" s="145"/>
      <c r="T161" s="139"/>
      <c r="U161" s="139"/>
      <c r="V161" s="139" t="s">
        <v>91</v>
      </c>
      <c r="W161" s="139" t="s">
        <v>295</v>
      </c>
      <c r="X161" s="172" t="s">
        <v>697</v>
      </c>
      <c r="Y161" s="172" t="s">
        <v>698</v>
      </c>
      <c r="Z161" s="139" t="s">
        <v>115</v>
      </c>
      <c r="AA161" s="139" t="s">
        <v>116</v>
      </c>
      <c r="AB161" s="140"/>
    </row>
    <row r="162" s="117" customFormat="1" ht="221" customHeight="1" spans="1:28">
      <c r="A162" s="136">
        <f>SUBTOTAL(103,$D$10:D162)</f>
        <v>95</v>
      </c>
      <c r="B162" s="136" t="s">
        <v>699</v>
      </c>
      <c r="C162" s="136" t="s">
        <v>41</v>
      </c>
      <c r="D162" s="136" t="s">
        <v>700</v>
      </c>
      <c r="E162" s="136" t="s">
        <v>608</v>
      </c>
      <c r="F162" s="136" t="s">
        <v>609</v>
      </c>
      <c r="G162" s="136" t="s">
        <v>45</v>
      </c>
      <c r="H162" s="136" t="s">
        <v>701</v>
      </c>
      <c r="I162" s="136" t="s">
        <v>227</v>
      </c>
      <c r="J162" s="138" t="s">
        <v>702</v>
      </c>
      <c r="K162" s="139">
        <v>1</v>
      </c>
      <c r="L162" s="145">
        <v>213</v>
      </c>
      <c r="M162" s="145">
        <v>834</v>
      </c>
      <c r="N162" s="145">
        <v>300</v>
      </c>
      <c r="O162" s="139">
        <v>300</v>
      </c>
      <c r="P162" s="139">
        <v>0</v>
      </c>
      <c r="Q162" s="139"/>
      <c r="R162" s="139">
        <v>0</v>
      </c>
      <c r="S162" s="145"/>
      <c r="T162" s="139"/>
      <c r="U162" s="139"/>
      <c r="V162" s="139" t="s">
        <v>59</v>
      </c>
      <c r="W162" s="139" t="s">
        <v>295</v>
      </c>
      <c r="X162" s="172" t="s">
        <v>703</v>
      </c>
      <c r="Y162" s="172" t="s">
        <v>654</v>
      </c>
      <c r="Z162" s="139" t="s">
        <v>115</v>
      </c>
      <c r="AA162" s="139" t="s">
        <v>116</v>
      </c>
      <c r="AB162" s="140"/>
    </row>
    <row r="163" s="117" customFormat="1" ht="150" customHeight="1" spans="1:28">
      <c r="A163" s="136">
        <f>SUBTOTAL(103,$D$10:D163)</f>
        <v>96</v>
      </c>
      <c r="B163" s="136" t="s">
        <v>704</v>
      </c>
      <c r="C163" s="136" t="s">
        <v>41</v>
      </c>
      <c r="D163" s="136" t="s">
        <v>705</v>
      </c>
      <c r="E163" s="137" t="s">
        <v>608</v>
      </c>
      <c r="F163" s="137" t="s">
        <v>706</v>
      </c>
      <c r="G163" s="136" t="s">
        <v>45</v>
      </c>
      <c r="H163" s="136" t="s">
        <v>161</v>
      </c>
      <c r="I163" s="136" t="s">
        <v>227</v>
      </c>
      <c r="J163" s="137" t="s">
        <v>707</v>
      </c>
      <c r="K163" s="139">
        <v>1</v>
      </c>
      <c r="L163" s="145">
        <v>796</v>
      </c>
      <c r="M163" s="145">
        <v>3224</v>
      </c>
      <c r="N163" s="139">
        <v>300</v>
      </c>
      <c r="O163" s="139">
        <v>300</v>
      </c>
      <c r="P163" s="139">
        <v>0</v>
      </c>
      <c r="Q163" s="139"/>
      <c r="R163" s="139">
        <v>0</v>
      </c>
      <c r="S163" s="139"/>
      <c r="T163" s="139"/>
      <c r="U163" s="139"/>
      <c r="V163" s="139" t="s">
        <v>79</v>
      </c>
      <c r="W163" s="139" t="s">
        <v>708</v>
      </c>
      <c r="X163" s="172" t="s">
        <v>631</v>
      </c>
      <c r="Y163" s="172" t="s">
        <v>624</v>
      </c>
      <c r="Z163" s="139" t="s">
        <v>115</v>
      </c>
      <c r="AA163" s="139" t="s">
        <v>116</v>
      </c>
      <c r="AB163" s="140"/>
    </row>
    <row r="164" s="117" customFormat="1" ht="263" customHeight="1" spans="1:28">
      <c r="A164" s="136">
        <f>SUBTOTAL(103,$D$10:D164)</f>
        <v>97</v>
      </c>
      <c r="B164" s="136" t="s">
        <v>709</v>
      </c>
      <c r="C164" s="136" t="s">
        <v>41</v>
      </c>
      <c r="D164" s="136" t="s">
        <v>710</v>
      </c>
      <c r="E164" s="137" t="s">
        <v>608</v>
      </c>
      <c r="F164" s="137" t="s">
        <v>706</v>
      </c>
      <c r="G164" s="136" t="s">
        <v>45</v>
      </c>
      <c r="H164" s="136" t="s">
        <v>597</v>
      </c>
      <c r="I164" s="136" t="s">
        <v>711</v>
      </c>
      <c r="J164" s="138" t="s">
        <v>712</v>
      </c>
      <c r="K164" s="139">
        <v>1</v>
      </c>
      <c r="L164" s="145">
        <v>477</v>
      </c>
      <c r="M164" s="145">
        <v>1669</v>
      </c>
      <c r="N164" s="139">
        <v>2000</v>
      </c>
      <c r="O164" s="139">
        <v>172</v>
      </c>
      <c r="P164" s="139">
        <v>1488</v>
      </c>
      <c r="Q164" s="139"/>
      <c r="R164" s="139">
        <v>168</v>
      </c>
      <c r="S164" s="139">
        <v>172</v>
      </c>
      <c r="T164" s="139" t="s">
        <v>713</v>
      </c>
      <c r="U164" s="139"/>
      <c r="V164" s="139" t="s">
        <v>294</v>
      </c>
      <c r="W164" s="139" t="s">
        <v>611</v>
      </c>
      <c r="X164" s="195" t="s">
        <v>714</v>
      </c>
      <c r="Y164" s="195" t="s">
        <v>715</v>
      </c>
      <c r="Z164" s="139" t="s">
        <v>115</v>
      </c>
      <c r="AA164" s="139" t="s">
        <v>116</v>
      </c>
      <c r="AB164" s="140"/>
    </row>
    <row r="165" s="121" customFormat="1" ht="30" customHeight="1" spans="1:28">
      <c r="A165" s="188" t="s">
        <v>36</v>
      </c>
      <c r="B165" s="134" t="s">
        <v>716</v>
      </c>
      <c r="C165" s="134"/>
      <c r="D165" s="134"/>
      <c r="E165" s="134"/>
      <c r="F165" s="134"/>
      <c r="G165" s="134"/>
      <c r="H165" s="134"/>
      <c r="I165" s="134"/>
      <c r="J165" s="134"/>
      <c r="K165" s="153"/>
      <c r="L165" s="182"/>
      <c r="M165" s="182"/>
      <c r="N165" s="182">
        <f t="shared" ref="N165:U165" si="31">N166+N167+N168+N169+N170+N171</f>
        <v>0</v>
      </c>
      <c r="O165" s="153">
        <f t="shared" si="31"/>
        <v>0</v>
      </c>
      <c r="P165" s="153">
        <f t="shared" si="31"/>
        <v>0</v>
      </c>
      <c r="Q165" s="153">
        <f t="shared" si="31"/>
        <v>0</v>
      </c>
      <c r="R165" s="153">
        <f t="shared" si="31"/>
        <v>0</v>
      </c>
      <c r="S165" s="153">
        <f t="shared" si="31"/>
        <v>0</v>
      </c>
      <c r="T165" s="153">
        <f t="shared" si="31"/>
        <v>0</v>
      </c>
      <c r="U165" s="153">
        <f t="shared" si="31"/>
        <v>0</v>
      </c>
      <c r="V165" s="182"/>
      <c r="W165" s="182"/>
      <c r="X165" s="182"/>
      <c r="Y165" s="182"/>
      <c r="Z165" s="182"/>
      <c r="AA165" s="182"/>
      <c r="AB165" s="182"/>
    </row>
    <row r="166" s="121" customFormat="1" ht="30" customHeight="1" spans="1:28">
      <c r="A166" s="135" t="s">
        <v>38</v>
      </c>
      <c r="B166" s="134" t="s">
        <v>717</v>
      </c>
      <c r="C166" s="134"/>
      <c r="D166" s="134"/>
      <c r="E166" s="134"/>
      <c r="F166" s="134"/>
      <c r="G166" s="134"/>
      <c r="H166" s="134"/>
      <c r="I166" s="134"/>
      <c r="J166" s="134"/>
      <c r="K166" s="182"/>
      <c r="L166" s="182"/>
      <c r="M166" s="182"/>
      <c r="N166" s="182"/>
      <c r="O166" s="153"/>
      <c r="P166" s="153"/>
      <c r="Q166" s="153"/>
      <c r="R166" s="153"/>
      <c r="S166" s="153"/>
      <c r="T166" s="153"/>
      <c r="U166" s="153"/>
      <c r="V166" s="182"/>
      <c r="W166" s="182"/>
      <c r="X166" s="182"/>
      <c r="Y166" s="182"/>
      <c r="Z166" s="182"/>
      <c r="AA166" s="182"/>
      <c r="AB166" s="182"/>
    </row>
    <row r="167" s="121" customFormat="1" ht="30" customHeight="1" spans="1:28">
      <c r="A167" s="135" t="s">
        <v>38</v>
      </c>
      <c r="B167" s="134" t="s">
        <v>718</v>
      </c>
      <c r="C167" s="134"/>
      <c r="D167" s="134"/>
      <c r="E167" s="134"/>
      <c r="F167" s="134"/>
      <c r="G167" s="134"/>
      <c r="H167" s="134"/>
      <c r="I167" s="134"/>
      <c r="J167" s="134"/>
      <c r="K167" s="182"/>
      <c r="L167" s="182"/>
      <c r="M167" s="182"/>
      <c r="N167" s="182"/>
      <c r="O167" s="153"/>
      <c r="P167" s="153"/>
      <c r="Q167" s="153"/>
      <c r="R167" s="153"/>
      <c r="S167" s="153"/>
      <c r="T167" s="153"/>
      <c r="U167" s="153"/>
      <c r="V167" s="182"/>
      <c r="W167" s="182"/>
      <c r="X167" s="182"/>
      <c r="Y167" s="182"/>
      <c r="Z167" s="182"/>
      <c r="AA167" s="182"/>
      <c r="AB167" s="182"/>
    </row>
    <row r="168" s="121" customFormat="1" ht="30" customHeight="1" spans="1:28">
      <c r="A168" s="135" t="s">
        <v>38</v>
      </c>
      <c r="B168" s="134" t="s">
        <v>719</v>
      </c>
      <c r="C168" s="134"/>
      <c r="D168" s="134"/>
      <c r="E168" s="134"/>
      <c r="F168" s="134"/>
      <c r="G168" s="134"/>
      <c r="H168" s="134"/>
      <c r="I168" s="134"/>
      <c r="J168" s="134"/>
      <c r="K168" s="182"/>
      <c r="L168" s="182"/>
      <c r="M168" s="182"/>
      <c r="N168" s="182"/>
      <c r="O168" s="153"/>
      <c r="P168" s="153"/>
      <c r="Q168" s="153"/>
      <c r="R168" s="153"/>
      <c r="S168" s="153"/>
      <c r="T168" s="153"/>
      <c r="U168" s="153"/>
      <c r="V168" s="182"/>
      <c r="W168" s="182"/>
      <c r="X168" s="182"/>
      <c r="Y168" s="182"/>
      <c r="Z168" s="182"/>
      <c r="AA168" s="182"/>
      <c r="AB168" s="182"/>
    </row>
    <row r="169" s="121" customFormat="1" ht="30" customHeight="1" spans="1:28">
      <c r="A169" s="135" t="s">
        <v>38</v>
      </c>
      <c r="B169" s="134" t="s">
        <v>720</v>
      </c>
      <c r="C169" s="134"/>
      <c r="D169" s="134"/>
      <c r="E169" s="134"/>
      <c r="F169" s="134"/>
      <c r="G169" s="134"/>
      <c r="H169" s="134"/>
      <c r="I169" s="134"/>
      <c r="J169" s="134"/>
      <c r="K169" s="182"/>
      <c r="L169" s="182"/>
      <c r="M169" s="182"/>
      <c r="N169" s="182"/>
      <c r="O169" s="153"/>
      <c r="P169" s="153"/>
      <c r="Q169" s="153"/>
      <c r="R169" s="153"/>
      <c r="S169" s="153"/>
      <c r="T169" s="153"/>
      <c r="U169" s="153"/>
      <c r="V169" s="182"/>
      <c r="W169" s="182"/>
      <c r="X169" s="182"/>
      <c r="Y169" s="182"/>
      <c r="Z169" s="182"/>
      <c r="AA169" s="182"/>
      <c r="AB169" s="182"/>
    </row>
    <row r="170" s="121" customFormat="1" ht="30" customHeight="1" spans="1:28">
      <c r="A170" s="135" t="s">
        <v>38</v>
      </c>
      <c r="B170" s="134" t="s">
        <v>721</v>
      </c>
      <c r="C170" s="134"/>
      <c r="D170" s="134"/>
      <c r="E170" s="134"/>
      <c r="F170" s="134"/>
      <c r="G170" s="134"/>
      <c r="H170" s="134"/>
      <c r="I170" s="134"/>
      <c r="J170" s="134"/>
      <c r="K170" s="182"/>
      <c r="L170" s="182"/>
      <c r="M170" s="182"/>
      <c r="N170" s="182"/>
      <c r="O170" s="153"/>
      <c r="P170" s="153"/>
      <c r="Q170" s="153"/>
      <c r="R170" s="153"/>
      <c r="S170" s="153"/>
      <c r="T170" s="153"/>
      <c r="U170" s="153"/>
      <c r="V170" s="182"/>
      <c r="W170" s="182"/>
      <c r="X170" s="182"/>
      <c r="Y170" s="182"/>
      <c r="Z170" s="182"/>
      <c r="AA170" s="182"/>
      <c r="AB170" s="182"/>
    </row>
    <row r="171" s="121" customFormat="1" ht="30" customHeight="1" spans="1:28">
      <c r="A171" s="135" t="s">
        <v>38</v>
      </c>
      <c r="B171" s="134" t="s">
        <v>722</v>
      </c>
      <c r="C171" s="134"/>
      <c r="D171" s="134"/>
      <c r="E171" s="134"/>
      <c r="F171" s="134"/>
      <c r="G171" s="134"/>
      <c r="H171" s="134"/>
      <c r="I171" s="134"/>
      <c r="J171" s="134"/>
      <c r="K171" s="182"/>
      <c r="L171" s="182"/>
      <c r="M171" s="182"/>
      <c r="N171" s="182"/>
      <c r="O171" s="153"/>
      <c r="P171" s="153"/>
      <c r="Q171" s="153"/>
      <c r="R171" s="153"/>
      <c r="S171" s="153"/>
      <c r="T171" s="153"/>
      <c r="U171" s="153"/>
      <c r="V171" s="182"/>
      <c r="W171" s="182"/>
      <c r="X171" s="182"/>
      <c r="Y171" s="182"/>
      <c r="Z171" s="182"/>
      <c r="AA171" s="182"/>
      <c r="AB171" s="182"/>
    </row>
    <row r="172" s="121" customFormat="1" ht="30" customHeight="1" spans="1:28">
      <c r="A172" s="133" t="s">
        <v>34</v>
      </c>
      <c r="B172" s="134" t="s">
        <v>723</v>
      </c>
      <c r="C172" s="134"/>
      <c r="D172" s="134"/>
      <c r="E172" s="134"/>
      <c r="F172" s="134"/>
      <c r="G172" s="134"/>
      <c r="H172" s="134"/>
      <c r="I172" s="134"/>
      <c r="J172" s="134"/>
      <c r="K172" s="182"/>
      <c r="L172" s="182"/>
      <c r="M172" s="182"/>
      <c r="N172" s="182">
        <f t="shared" ref="N172:U172" si="32">N173</f>
        <v>300</v>
      </c>
      <c r="O172" s="153">
        <f t="shared" si="32"/>
        <v>300</v>
      </c>
      <c r="P172" s="153">
        <f t="shared" si="32"/>
        <v>0</v>
      </c>
      <c r="Q172" s="153">
        <f t="shared" si="32"/>
        <v>0</v>
      </c>
      <c r="R172" s="153">
        <f t="shared" si="32"/>
        <v>0</v>
      </c>
      <c r="S172" s="153">
        <f t="shared" si="32"/>
        <v>0</v>
      </c>
      <c r="T172" s="153">
        <f t="shared" si="32"/>
        <v>0</v>
      </c>
      <c r="U172" s="153">
        <f t="shared" si="32"/>
        <v>0</v>
      </c>
      <c r="V172" s="182"/>
      <c r="W172" s="182"/>
      <c r="X172" s="182"/>
      <c r="Y172" s="182"/>
      <c r="Z172" s="182"/>
      <c r="AA172" s="182"/>
      <c r="AB172" s="182"/>
    </row>
    <row r="173" s="121" customFormat="1" ht="30" customHeight="1" spans="1:28">
      <c r="A173" s="133" t="s">
        <v>36</v>
      </c>
      <c r="B173" s="134" t="s">
        <v>723</v>
      </c>
      <c r="C173" s="134"/>
      <c r="D173" s="134"/>
      <c r="E173" s="134"/>
      <c r="F173" s="134"/>
      <c r="G173" s="134"/>
      <c r="H173" s="134"/>
      <c r="I173" s="134"/>
      <c r="J173" s="134"/>
      <c r="K173" s="182"/>
      <c r="L173" s="182"/>
      <c r="M173" s="182"/>
      <c r="N173" s="182">
        <f t="shared" ref="N173:U173" si="33">N174+N175+N176+N177+N178+N180</f>
        <v>300</v>
      </c>
      <c r="O173" s="153">
        <f t="shared" si="33"/>
        <v>300</v>
      </c>
      <c r="P173" s="153">
        <f t="shared" si="33"/>
        <v>0</v>
      </c>
      <c r="Q173" s="153">
        <f t="shared" si="33"/>
        <v>0</v>
      </c>
      <c r="R173" s="153">
        <f t="shared" si="33"/>
        <v>0</v>
      </c>
      <c r="S173" s="153">
        <f t="shared" si="33"/>
        <v>0</v>
      </c>
      <c r="T173" s="153">
        <f t="shared" si="33"/>
        <v>0</v>
      </c>
      <c r="U173" s="153">
        <f t="shared" si="33"/>
        <v>0</v>
      </c>
      <c r="V173" s="182"/>
      <c r="W173" s="182"/>
      <c r="X173" s="182"/>
      <c r="Y173" s="182"/>
      <c r="Z173" s="182"/>
      <c r="AA173" s="182"/>
      <c r="AB173" s="182"/>
    </row>
    <row r="174" s="121" customFormat="1" ht="30" customHeight="1" spans="1:28">
      <c r="A174" s="135" t="s">
        <v>38</v>
      </c>
      <c r="B174" s="134" t="s">
        <v>724</v>
      </c>
      <c r="C174" s="134"/>
      <c r="D174" s="134"/>
      <c r="E174" s="134"/>
      <c r="F174" s="134"/>
      <c r="G174" s="134"/>
      <c r="H174" s="134"/>
      <c r="I174" s="134"/>
      <c r="J174" s="134"/>
      <c r="K174" s="182"/>
      <c r="L174" s="182"/>
      <c r="M174" s="182"/>
      <c r="N174" s="182"/>
      <c r="O174" s="153"/>
      <c r="P174" s="153"/>
      <c r="Q174" s="153"/>
      <c r="R174" s="153"/>
      <c r="S174" s="153"/>
      <c r="T174" s="153"/>
      <c r="U174" s="153"/>
      <c r="V174" s="182"/>
      <c r="W174" s="182"/>
      <c r="X174" s="182"/>
      <c r="Y174" s="182"/>
      <c r="Z174" s="182"/>
      <c r="AA174" s="182"/>
      <c r="AB174" s="182"/>
    </row>
    <row r="175" s="121" customFormat="1" ht="30" customHeight="1" spans="1:28">
      <c r="A175" s="135" t="s">
        <v>38</v>
      </c>
      <c r="B175" s="134" t="s">
        <v>725</v>
      </c>
      <c r="C175" s="134"/>
      <c r="D175" s="134"/>
      <c r="E175" s="134"/>
      <c r="F175" s="134"/>
      <c r="G175" s="134"/>
      <c r="H175" s="134"/>
      <c r="I175" s="134"/>
      <c r="J175" s="134"/>
      <c r="K175" s="182"/>
      <c r="L175" s="182"/>
      <c r="M175" s="182"/>
      <c r="N175" s="182"/>
      <c r="O175" s="153"/>
      <c r="P175" s="153"/>
      <c r="Q175" s="153"/>
      <c r="R175" s="153"/>
      <c r="S175" s="153"/>
      <c r="T175" s="153"/>
      <c r="U175" s="153"/>
      <c r="V175" s="182"/>
      <c r="W175" s="182"/>
      <c r="X175" s="182"/>
      <c r="Y175" s="182"/>
      <c r="Z175" s="182"/>
      <c r="AA175" s="182"/>
      <c r="AB175" s="182"/>
    </row>
    <row r="176" s="121" customFormat="1" ht="30" customHeight="1" spans="1:28">
      <c r="A176" s="135" t="s">
        <v>38</v>
      </c>
      <c r="B176" s="134" t="s">
        <v>726</v>
      </c>
      <c r="C176" s="134"/>
      <c r="D176" s="134"/>
      <c r="E176" s="134"/>
      <c r="F176" s="134"/>
      <c r="G176" s="134"/>
      <c r="H176" s="134"/>
      <c r="I176" s="134"/>
      <c r="J176" s="134"/>
      <c r="K176" s="182"/>
      <c r="L176" s="182"/>
      <c r="M176" s="182"/>
      <c r="N176" s="182"/>
      <c r="O176" s="153"/>
      <c r="P176" s="153"/>
      <c r="Q176" s="153"/>
      <c r="R176" s="153"/>
      <c r="S176" s="153"/>
      <c r="T176" s="153"/>
      <c r="U176" s="153"/>
      <c r="V176" s="182"/>
      <c r="W176" s="182"/>
      <c r="X176" s="182"/>
      <c r="Y176" s="182"/>
      <c r="Z176" s="182"/>
      <c r="AA176" s="182"/>
      <c r="AB176" s="182"/>
    </row>
    <row r="177" s="121" customFormat="1" ht="30" customHeight="1" spans="1:28">
      <c r="A177" s="135" t="s">
        <v>38</v>
      </c>
      <c r="B177" s="134" t="s">
        <v>727</v>
      </c>
      <c r="C177" s="134"/>
      <c r="D177" s="134"/>
      <c r="E177" s="134"/>
      <c r="F177" s="134"/>
      <c r="G177" s="134"/>
      <c r="H177" s="134"/>
      <c r="I177" s="134"/>
      <c r="J177" s="134"/>
      <c r="K177" s="182"/>
      <c r="L177" s="182"/>
      <c r="M177" s="182"/>
      <c r="N177" s="182"/>
      <c r="O177" s="153"/>
      <c r="P177" s="153"/>
      <c r="Q177" s="153"/>
      <c r="R177" s="153"/>
      <c r="S177" s="153"/>
      <c r="T177" s="153"/>
      <c r="U177" s="153"/>
      <c r="V177" s="182"/>
      <c r="W177" s="182"/>
      <c r="X177" s="182"/>
      <c r="Y177" s="182"/>
      <c r="Z177" s="182"/>
      <c r="AA177" s="182"/>
      <c r="AB177" s="182"/>
    </row>
    <row r="178" s="121" customFormat="1" ht="30" customHeight="1" spans="1:28">
      <c r="A178" s="135" t="s">
        <v>38</v>
      </c>
      <c r="B178" s="134" t="s">
        <v>728</v>
      </c>
      <c r="C178" s="134"/>
      <c r="D178" s="134"/>
      <c r="E178" s="134"/>
      <c r="F178" s="134"/>
      <c r="G178" s="134"/>
      <c r="H178" s="134"/>
      <c r="I178" s="134"/>
      <c r="J178" s="134"/>
      <c r="K178" s="182">
        <f t="shared" ref="K178:U178" si="34">SUM(K179)</f>
        <v>20000</v>
      </c>
      <c r="L178" s="182">
        <f t="shared" si="34"/>
        <v>1626</v>
      </c>
      <c r="M178" s="182">
        <f t="shared" si="34"/>
        <v>6016</v>
      </c>
      <c r="N178" s="182">
        <f t="shared" si="34"/>
        <v>300</v>
      </c>
      <c r="O178" s="153">
        <f t="shared" si="34"/>
        <v>300</v>
      </c>
      <c r="P178" s="153">
        <f t="shared" si="34"/>
        <v>0</v>
      </c>
      <c r="Q178" s="153">
        <f t="shared" si="34"/>
        <v>0</v>
      </c>
      <c r="R178" s="153">
        <f t="shared" si="34"/>
        <v>0</v>
      </c>
      <c r="S178" s="153">
        <f t="shared" si="34"/>
        <v>0</v>
      </c>
      <c r="T178" s="153">
        <f t="shared" si="34"/>
        <v>0</v>
      </c>
      <c r="U178" s="153">
        <f t="shared" si="34"/>
        <v>0</v>
      </c>
      <c r="V178" s="182"/>
      <c r="W178" s="182"/>
      <c r="X178" s="182"/>
      <c r="Y178" s="182"/>
      <c r="Z178" s="182"/>
      <c r="AA178" s="182"/>
      <c r="AB178" s="182"/>
    </row>
    <row r="179" s="117" customFormat="1" ht="213" customHeight="1" spans="1:28">
      <c r="A179" s="136">
        <f>SUBTOTAL(103,$D$10:D179)</f>
        <v>98</v>
      </c>
      <c r="B179" s="136" t="s">
        <v>729</v>
      </c>
      <c r="C179" s="136" t="s">
        <v>41</v>
      </c>
      <c r="D179" s="136" t="s">
        <v>730</v>
      </c>
      <c r="E179" s="136" t="s">
        <v>731</v>
      </c>
      <c r="F179" s="136" t="s">
        <v>732</v>
      </c>
      <c r="G179" s="136" t="s">
        <v>45</v>
      </c>
      <c r="H179" s="136" t="s">
        <v>733</v>
      </c>
      <c r="I179" s="136" t="s">
        <v>65</v>
      </c>
      <c r="J179" s="138" t="s">
        <v>734</v>
      </c>
      <c r="K179" s="139">
        <v>20000</v>
      </c>
      <c r="L179" s="145">
        <v>1626</v>
      </c>
      <c r="M179" s="145">
        <v>6016</v>
      </c>
      <c r="N179" s="145">
        <v>300</v>
      </c>
      <c r="O179" s="139">
        <v>300</v>
      </c>
      <c r="P179" s="139">
        <v>0</v>
      </c>
      <c r="Q179" s="139"/>
      <c r="R179" s="139">
        <v>0</v>
      </c>
      <c r="S179" s="145"/>
      <c r="T179" s="139"/>
      <c r="U179" s="139"/>
      <c r="V179" s="139" t="s">
        <v>85</v>
      </c>
      <c r="W179" s="139" t="s">
        <v>295</v>
      </c>
      <c r="X179" s="172" t="s">
        <v>735</v>
      </c>
      <c r="Y179" s="172" t="s">
        <v>736</v>
      </c>
      <c r="Z179" s="139" t="s">
        <v>115</v>
      </c>
      <c r="AA179" s="139" t="s">
        <v>116</v>
      </c>
      <c r="AB179" s="140"/>
    </row>
    <row r="180" s="121" customFormat="1" ht="30" customHeight="1" spans="1:28">
      <c r="A180" s="135" t="s">
        <v>38</v>
      </c>
      <c r="B180" s="134" t="s">
        <v>737</v>
      </c>
      <c r="C180" s="134"/>
      <c r="D180" s="134"/>
      <c r="E180" s="134"/>
      <c r="F180" s="134"/>
      <c r="G180" s="134"/>
      <c r="H180" s="134"/>
      <c r="I180" s="134"/>
      <c r="J180" s="134"/>
      <c r="K180" s="182"/>
      <c r="L180" s="182"/>
      <c r="M180" s="182"/>
      <c r="N180" s="182"/>
      <c r="O180" s="153"/>
      <c r="P180" s="153"/>
      <c r="Q180" s="153"/>
      <c r="R180" s="153"/>
      <c r="S180" s="153"/>
      <c r="T180" s="153"/>
      <c r="U180" s="153"/>
      <c r="V180" s="182"/>
      <c r="W180" s="182"/>
      <c r="X180" s="182"/>
      <c r="Y180" s="182"/>
      <c r="Z180" s="182"/>
      <c r="AA180" s="182"/>
      <c r="AB180" s="182"/>
    </row>
    <row r="181" s="121" customFormat="1" ht="30" customHeight="1" spans="1:28">
      <c r="A181" s="133" t="s">
        <v>34</v>
      </c>
      <c r="B181" s="134" t="s">
        <v>738</v>
      </c>
      <c r="C181" s="134"/>
      <c r="D181" s="134"/>
      <c r="E181" s="134"/>
      <c r="F181" s="134"/>
      <c r="G181" s="134"/>
      <c r="H181" s="134"/>
      <c r="I181" s="134"/>
      <c r="J181" s="134"/>
      <c r="K181" s="182"/>
      <c r="L181" s="182"/>
      <c r="M181" s="182"/>
      <c r="N181" s="182">
        <f t="shared" ref="N181:U181" si="35">N182+N184+N187</f>
        <v>1116.6</v>
      </c>
      <c r="O181" s="153">
        <f t="shared" si="35"/>
        <v>1116.6</v>
      </c>
      <c r="P181" s="153">
        <f t="shared" si="35"/>
        <v>0</v>
      </c>
      <c r="Q181" s="153">
        <f t="shared" si="35"/>
        <v>0</v>
      </c>
      <c r="R181" s="153">
        <f t="shared" si="35"/>
        <v>0</v>
      </c>
      <c r="S181" s="153">
        <f t="shared" si="35"/>
        <v>0</v>
      </c>
      <c r="T181" s="153">
        <f t="shared" si="35"/>
        <v>0</v>
      </c>
      <c r="U181" s="153">
        <f t="shared" si="35"/>
        <v>0</v>
      </c>
      <c r="V181" s="182"/>
      <c r="W181" s="182"/>
      <c r="X181" s="182"/>
      <c r="Y181" s="182"/>
      <c r="Z181" s="182"/>
      <c r="AA181" s="182"/>
      <c r="AB181" s="182"/>
    </row>
    <row r="182" s="121" customFormat="1" ht="30" customHeight="1" spans="1:28">
      <c r="A182" s="188" t="s">
        <v>36</v>
      </c>
      <c r="B182" s="134" t="s">
        <v>739</v>
      </c>
      <c r="C182" s="134"/>
      <c r="D182" s="134"/>
      <c r="E182" s="134"/>
      <c r="F182" s="134"/>
      <c r="G182" s="134"/>
      <c r="H182" s="134"/>
      <c r="I182" s="134"/>
      <c r="J182" s="134"/>
      <c r="K182" s="182"/>
      <c r="L182" s="182"/>
      <c r="M182" s="182"/>
      <c r="N182" s="182">
        <f t="shared" ref="N182:U182" si="36">N183</f>
        <v>0</v>
      </c>
      <c r="O182" s="153">
        <f t="shared" si="36"/>
        <v>0</v>
      </c>
      <c r="P182" s="153">
        <f t="shared" si="36"/>
        <v>0</v>
      </c>
      <c r="Q182" s="153">
        <f t="shared" si="36"/>
        <v>0</v>
      </c>
      <c r="R182" s="153">
        <f t="shared" si="36"/>
        <v>0</v>
      </c>
      <c r="S182" s="153">
        <f t="shared" si="36"/>
        <v>0</v>
      </c>
      <c r="T182" s="153">
        <f t="shared" si="36"/>
        <v>0</v>
      </c>
      <c r="U182" s="153">
        <f t="shared" si="36"/>
        <v>0</v>
      </c>
      <c r="V182" s="182"/>
      <c r="W182" s="182"/>
      <c r="X182" s="182"/>
      <c r="Y182" s="182"/>
      <c r="Z182" s="182"/>
      <c r="AA182" s="182"/>
      <c r="AB182" s="182"/>
    </row>
    <row r="183" s="121" customFormat="1" ht="30" customHeight="1" spans="1:28">
      <c r="A183" s="135" t="s">
        <v>38</v>
      </c>
      <c r="B183" s="134" t="s">
        <v>740</v>
      </c>
      <c r="C183" s="134"/>
      <c r="D183" s="134"/>
      <c r="E183" s="134"/>
      <c r="F183" s="134"/>
      <c r="G183" s="134"/>
      <c r="H183" s="134"/>
      <c r="I183" s="134"/>
      <c r="J183" s="134"/>
      <c r="K183" s="182"/>
      <c r="L183" s="182"/>
      <c r="M183" s="182"/>
      <c r="N183" s="182"/>
      <c r="O183" s="153"/>
      <c r="P183" s="153"/>
      <c r="Q183" s="153"/>
      <c r="R183" s="153"/>
      <c r="S183" s="153"/>
      <c r="T183" s="153"/>
      <c r="U183" s="153"/>
      <c r="V183" s="182"/>
      <c r="W183" s="182"/>
      <c r="X183" s="182"/>
      <c r="Y183" s="182"/>
      <c r="Z183" s="182"/>
      <c r="AA183" s="182"/>
      <c r="AB183" s="182"/>
    </row>
    <row r="184" s="121" customFormat="1" ht="30" customHeight="1" spans="1:28">
      <c r="A184" s="188" t="s">
        <v>36</v>
      </c>
      <c r="B184" s="134" t="s">
        <v>741</v>
      </c>
      <c r="C184" s="134"/>
      <c r="D184" s="134"/>
      <c r="E184" s="134"/>
      <c r="F184" s="134"/>
      <c r="G184" s="134"/>
      <c r="H184" s="134"/>
      <c r="I184" s="134"/>
      <c r="J184" s="134"/>
      <c r="K184" s="182"/>
      <c r="L184" s="182"/>
      <c r="M184" s="182"/>
      <c r="N184" s="182">
        <f t="shared" ref="N184:U184" si="37">N185</f>
        <v>1116.6</v>
      </c>
      <c r="O184" s="153">
        <f t="shared" si="37"/>
        <v>1116.6</v>
      </c>
      <c r="P184" s="153">
        <f t="shared" si="37"/>
        <v>0</v>
      </c>
      <c r="Q184" s="153">
        <f t="shared" si="37"/>
        <v>0</v>
      </c>
      <c r="R184" s="153">
        <f t="shared" si="37"/>
        <v>0</v>
      </c>
      <c r="S184" s="153">
        <f t="shared" si="37"/>
        <v>0</v>
      </c>
      <c r="T184" s="153">
        <f t="shared" si="37"/>
        <v>0</v>
      </c>
      <c r="U184" s="153">
        <f t="shared" si="37"/>
        <v>0</v>
      </c>
      <c r="V184" s="182"/>
      <c r="W184" s="182"/>
      <c r="X184" s="182"/>
      <c r="Y184" s="182"/>
      <c r="Z184" s="182"/>
      <c r="AA184" s="182"/>
      <c r="AB184" s="182"/>
    </row>
    <row r="185" s="121" customFormat="1" ht="30" customHeight="1" spans="1:28">
      <c r="A185" s="135" t="s">
        <v>38</v>
      </c>
      <c r="B185" s="134" t="s">
        <v>742</v>
      </c>
      <c r="C185" s="134"/>
      <c r="D185" s="134"/>
      <c r="E185" s="134"/>
      <c r="F185" s="134"/>
      <c r="G185" s="134"/>
      <c r="H185" s="134"/>
      <c r="I185" s="134"/>
      <c r="J185" s="134"/>
      <c r="K185" s="182">
        <f t="shared" ref="K185:U185" si="38">SUM(K186)</f>
        <v>3722</v>
      </c>
      <c r="L185" s="182">
        <f t="shared" si="38"/>
        <v>3453</v>
      </c>
      <c r="M185" s="182">
        <f t="shared" si="38"/>
        <v>3722</v>
      </c>
      <c r="N185" s="182">
        <f t="shared" si="38"/>
        <v>1116.6</v>
      </c>
      <c r="O185" s="153">
        <f t="shared" si="38"/>
        <v>1116.6</v>
      </c>
      <c r="P185" s="153">
        <f t="shared" si="38"/>
        <v>0</v>
      </c>
      <c r="Q185" s="153">
        <f t="shared" si="38"/>
        <v>0</v>
      </c>
      <c r="R185" s="153">
        <f t="shared" si="38"/>
        <v>0</v>
      </c>
      <c r="S185" s="153">
        <f t="shared" si="38"/>
        <v>0</v>
      </c>
      <c r="T185" s="153">
        <f t="shared" si="38"/>
        <v>0</v>
      </c>
      <c r="U185" s="153">
        <f t="shared" si="38"/>
        <v>0</v>
      </c>
      <c r="V185" s="182"/>
      <c r="W185" s="182"/>
      <c r="X185" s="182"/>
      <c r="Y185" s="182"/>
      <c r="Z185" s="182"/>
      <c r="AA185" s="182"/>
      <c r="AB185" s="182"/>
    </row>
    <row r="186" s="109" customFormat="1" ht="177" customHeight="1" spans="1:28">
      <c r="A186" s="136">
        <f>SUBTOTAL(103,$D$10:D186)</f>
        <v>99</v>
      </c>
      <c r="B186" s="137" t="s">
        <v>743</v>
      </c>
      <c r="C186" s="137" t="s">
        <v>41</v>
      </c>
      <c r="D186" s="137" t="s">
        <v>744</v>
      </c>
      <c r="E186" s="137" t="s">
        <v>745</v>
      </c>
      <c r="F186" s="137" t="s">
        <v>746</v>
      </c>
      <c r="G186" s="136" t="s">
        <v>45</v>
      </c>
      <c r="H186" s="136" t="s">
        <v>457</v>
      </c>
      <c r="I186" s="137" t="s">
        <v>458</v>
      </c>
      <c r="J186" s="137" t="s">
        <v>747</v>
      </c>
      <c r="K186" s="139">
        <v>3722</v>
      </c>
      <c r="L186" s="139">
        <v>3453</v>
      </c>
      <c r="M186" s="139">
        <v>3722</v>
      </c>
      <c r="N186" s="145">
        <v>1116.6</v>
      </c>
      <c r="O186" s="139">
        <v>1116.6</v>
      </c>
      <c r="P186" s="139">
        <v>0</v>
      </c>
      <c r="Q186" s="139"/>
      <c r="R186" s="139">
        <v>0</v>
      </c>
      <c r="S186" s="139"/>
      <c r="T186" s="139"/>
      <c r="U186" s="139"/>
      <c r="V186" s="139" t="s">
        <v>748</v>
      </c>
      <c r="W186" s="139" t="s">
        <v>748</v>
      </c>
      <c r="X186" s="158" t="s">
        <v>749</v>
      </c>
      <c r="Y186" s="165" t="s">
        <v>750</v>
      </c>
      <c r="Z186" s="139" t="s">
        <v>115</v>
      </c>
      <c r="AA186" s="139" t="s">
        <v>116</v>
      </c>
      <c r="AB186" s="140"/>
    </row>
    <row r="187" s="121" customFormat="1" ht="30" customHeight="1" spans="1:28">
      <c r="A187" s="188" t="s">
        <v>36</v>
      </c>
      <c r="B187" s="134" t="s">
        <v>751</v>
      </c>
      <c r="C187" s="134"/>
      <c r="D187" s="134"/>
      <c r="E187" s="134"/>
      <c r="F187" s="134"/>
      <c r="G187" s="134"/>
      <c r="H187" s="134"/>
      <c r="I187" s="134"/>
      <c r="J187" s="134"/>
      <c r="K187" s="182"/>
      <c r="L187" s="182"/>
      <c r="M187" s="182"/>
      <c r="N187" s="182">
        <f t="shared" ref="N187:U187" si="39">N188</f>
        <v>0</v>
      </c>
      <c r="O187" s="153">
        <f t="shared" si="39"/>
        <v>0</v>
      </c>
      <c r="P187" s="153">
        <f t="shared" si="39"/>
        <v>0</v>
      </c>
      <c r="Q187" s="153">
        <f t="shared" si="39"/>
        <v>0</v>
      </c>
      <c r="R187" s="153">
        <f t="shared" si="39"/>
        <v>0</v>
      </c>
      <c r="S187" s="153">
        <f t="shared" si="39"/>
        <v>0</v>
      </c>
      <c r="T187" s="153">
        <f t="shared" si="39"/>
        <v>0</v>
      </c>
      <c r="U187" s="153">
        <f t="shared" si="39"/>
        <v>0</v>
      </c>
      <c r="V187" s="182"/>
      <c r="W187" s="182"/>
      <c r="X187" s="182"/>
      <c r="Y187" s="182"/>
      <c r="Z187" s="182"/>
      <c r="AA187" s="182"/>
      <c r="AB187" s="182"/>
    </row>
    <row r="188" s="121" customFormat="1" ht="30" customHeight="1" spans="1:28">
      <c r="A188" s="135" t="s">
        <v>38</v>
      </c>
      <c r="B188" s="134" t="s">
        <v>752</v>
      </c>
      <c r="C188" s="134"/>
      <c r="D188" s="134"/>
      <c r="E188" s="134"/>
      <c r="F188" s="134"/>
      <c r="G188" s="134"/>
      <c r="H188" s="134"/>
      <c r="I188" s="134"/>
      <c r="J188" s="134"/>
      <c r="K188" s="182"/>
      <c r="L188" s="182"/>
      <c r="M188" s="182"/>
      <c r="N188" s="182"/>
      <c r="O188" s="153"/>
      <c r="P188" s="153"/>
      <c r="Q188" s="153"/>
      <c r="R188" s="153"/>
      <c r="S188" s="153"/>
      <c r="T188" s="153"/>
      <c r="U188" s="153"/>
      <c r="V188" s="182"/>
      <c r="W188" s="182"/>
      <c r="X188" s="182"/>
      <c r="Y188" s="182"/>
      <c r="Z188" s="182"/>
      <c r="AA188" s="182"/>
      <c r="AB188" s="182"/>
    </row>
    <row r="189" s="121" customFormat="1" ht="30" customHeight="1" spans="1:28">
      <c r="A189" s="133" t="s">
        <v>34</v>
      </c>
      <c r="B189" s="134" t="s">
        <v>753</v>
      </c>
      <c r="C189" s="134"/>
      <c r="D189" s="134"/>
      <c r="E189" s="134"/>
      <c r="F189" s="134"/>
      <c r="G189" s="134"/>
      <c r="H189" s="134"/>
      <c r="I189" s="134"/>
      <c r="J189" s="134"/>
      <c r="K189" s="182"/>
      <c r="L189" s="182"/>
      <c r="M189" s="182"/>
      <c r="N189" s="182">
        <f t="shared" ref="N189:U189" si="40">N190</f>
        <v>0</v>
      </c>
      <c r="O189" s="153">
        <f t="shared" si="40"/>
        <v>0</v>
      </c>
      <c r="P189" s="153">
        <f t="shared" si="40"/>
        <v>0</v>
      </c>
      <c r="Q189" s="153">
        <f t="shared" si="40"/>
        <v>0</v>
      </c>
      <c r="R189" s="153">
        <f t="shared" si="40"/>
        <v>0</v>
      </c>
      <c r="S189" s="153">
        <f t="shared" si="40"/>
        <v>0</v>
      </c>
      <c r="T189" s="153">
        <f t="shared" si="40"/>
        <v>0</v>
      </c>
      <c r="U189" s="153">
        <f t="shared" si="40"/>
        <v>0</v>
      </c>
      <c r="V189" s="182"/>
      <c r="W189" s="182"/>
      <c r="X189" s="182"/>
      <c r="Y189" s="182"/>
      <c r="Z189" s="182"/>
      <c r="AA189" s="182"/>
      <c r="AB189" s="182"/>
    </row>
    <row r="190" s="121" customFormat="1" ht="30" customHeight="1" spans="1:28">
      <c r="A190" s="133" t="s">
        <v>36</v>
      </c>
      <c r="B190" s="134" t="s">
        <v>753</v>
      </c>
      <c r="C190" s="134"/>
      <c r="D190" s="134"/>
      <c r="E190" s="134"/>
      <c r="F190" s="134"/>
      <c r="G190" s="134"/>
      <c r="H190" s="134"/>
      <c r="I190" s="134"/>
      <c r="J190" s="134"/>
      <c r="K190" s="182"/>
      <c r="L190" s="182"/>
      <c r="M190" s="182"/>
      <c r="N190" s="182">
        <f t="shared" ref="N190:U190" si="41">N191</f>
        <v>0</v>
      </c>
      <c r="O190" s="153">
        <f t="shared" si="41"/>
        <v>0</v>
      </c>
      <c r="P190" s="153">
        <f t="shared" si="41"/>
        <v>0</v>
      </c>
      <c r="Q190" s="153">
        <f t="shared" si="41"/>
        <v>0</v>
      </c>
      <c r="R190" s="153">
        <f t="shared" si="41"/>
        <v>0</v>
      </c>
      <c r="S190" s="153">
        <f t="shared" si="41"/>
        <v>0</v>
      </c>
      <c r="T190" s="153">
        <f t="shared" si="41"/>
        <v>0</v>
      </c>
      <c r="U190" s="153">
        <f t="shared" si="41"/>
        <v>0</v>
      </c>
      <c r="V190" s="182"/>
      <c r="W190" s="182"/>
      <c r="X190" s="182"/>
      <c r="Y190" s="182"/>
      <c r="Z190" s="182"/>
      <c r="AA190" s="182"/>
      <c r="AB190" s="182"/>
    </row>
    <row r="191" s="121" customFormat="1" ht="30" customHeight="1" spans="1:28">
      <c r="A191" s="133" t="s">
        <v>38</v>
      </c>
      <c r="B191" s="134" t="s">
        <v>753</v>
      </c>
      <c r="C191" s="134"/>
      <c r="D191" s="134"/>
      <c r="E191" s="134"/>
      <c r="F191" s="134"/>
      <c r="G191" s="134"/>
      <c r="H191" s="134"/>
      <c r="I191" s="134"/>
      <c r="J191" s="134"/>
      <c r="K191" s="182"/>
      <c r="L191" s="182"/>
      <c r="M191" s="182"/>
      <c r="N191" s="182"/>
      <c r="O191" s="153"/>
      <c r="P191" s="153"/>
      <c r="Q191" s="153"/>
      <c r="R191" s="153"/>
      <c r="S191" s="153"/>
      <c r="T191" s="153"/>
      <c r="U191" s="153"/>
      <c r="V191" s="182"/>
      <c r="W191" s="182"/>
      <c r="X191" s="182"/>
      <c r="Y191" s="182"/>
      <c r="Z191" s="182"/>
      <c r="AA191" s="182"/>
      <c r="AB191" s="182"/>
    </row>
    <row r="192" s="121" customFormat="1" ht="30" customHeight="1" spans="1:28">
      <c r="A192" s="133" t="s">
        <v>34</v>
      </c>
      <c r="B192" s="134" t="s">
        <v>754</v>
      </c>
      <c r="C192" s="134"/>
      <c r="D192" s="134"/>
      <c r="E192" s="134"/>
      <c r="F192" s="134"/>
      <c r="G192" s="134"/>
      <c r="H192" s="134"/>
      <c r="I192" s="134"/>
      <c r="J192" s="134"/>
      <c r="K192" s="182"/>
      <c r="L192" s="182"/>
      <c r="M192" s="182"/>
      <c r="N192" s="182">
        <f t="shared" ref="N192:U192" si="42">N193</f>
        <v>73.72</v>
      </c>
      <c r="O192" s="153">
        <f t="shared" si="42"/>
        <v>73.72</v>
      </c>
      <c r="P192" s="153">
        <f t="shared" si="42"/>
        <v>0</v>
      </c>
      <c r="Q192" s="153">
        <f t="shared" si="42"/>
        <v>0</v>
      </c>
      <c r="R192" s="153">
        <f t="shared" si="42"/>
        <v>0</v>
      </c>
      <c r="S192" s="153">
        <f t="shared" si="42"/>
        <v>0</v>
      </c>
      <c r="T192" s="153">
        <f t="shared" si="42"/>
        <v>0</v>
      </c>
      <c r="U192" s="153">
        <f t="shared" si="42"/>
        <v>0</v>
      </c>
      <c r="V192" s="182"/>
      <c r="W192" s="182"/>
      <c r="X192" s="182"/>
      <c r="Y192" s="182"/>
      <c r="Z192" s="182"/>
      <c r="AA192" s="182"/>
      <c r="AB192" s="182"/>
    </row>
    <row r="193" s="121" customFormat="1" ht="30" customHeight="1" spans="1:28">
      <c r="A193" s="133" t="s">
        <v>36</v>
      </c>
      <c r="B193" s="134" t="s">
        <v>754</v>
      </c>
      <c r="C193" s="134"/>
      <c r="D193" s="134"/>
      <c r="E193" s="134"/>
      <c r="F193" s="134"/>
      <c r="G193" s="134"/>
      <c r="H193" s="134"/>
      <c r="I193" s="134"/>
      <c r="J193" s="134"/>
      <c r="K193" s="182"/>
      <c r="L193" s="182"/>
      <c r="M193" s="182"/>
      <c r="N193" s="182">
        <f t="shared" ref="N193:U193" si="43">N194+N195+N197</f>
        <v>73.72</v>
      </c>
      <c r="O193" s="153">
        <f t="shared" si="43"/>
        <v>73.72</v>
      </c>
      <c r="P193" s="153">
        <f t="shared" si="43"/>
        <v>0</v>
      </c>
      <c r="Q193" s="153">
        <f t="shared" si="43"/>
        <v>0</v>
      </c>
      <c r="R193" s="153">
        <f t="shared" si="43"/>
        <v>0</v>
      </c>
      <c r="S193" s="153">
        <f t="shared" si="43"/>
        <v>0</v>
      </c>
      <c r="T193" s="153">
        <f t="shared" si="43"/>
        <v>0</v>
      </c>
      <c r="U193" s="153">
        <f t="shared" si="43"/>
        <v>0</v>
      </c>
      <c r="V193" s="182"/>
      <c r="W193" s="182"/>
      <c r="X193" s="182"/>
      <c r="Y193" s="182"/>
      <c r="Z193" s="182"/>
      <c r="AA193" s="182"/>
      <c r="AB193" s="182"/>
    </row>
    <row r="194" s="121" customFormat="1" ht="30" customHeight="1" spans="1:28">
      <c r="A194" s="135" t="s">
        <v>38</v>
      </c>
      <c r="B194" s="134" t="s">
        <v>755</v>
      </c>
      <c r="C194" s="134"/>
      <c r="D194" s="134"/>
      <c r="E194" s="134"/>
      <c r="F194" s="134"/>
      <c r="G194" s="134"/>
      <c r="H194" s="134"/>
      <c r="I194" s="134"/>
      <c r="J194" s="134"/>
      <c r="K194" s="182"/>
      <c r="L194" s="182"/>
      <c r="M194" s="182"/>
      <c r="N194" s="182"/>
      <c r="O194" s="153"/>
      <c r="P194" s="153"/>
      <c r="Q194" s="153"/>
      <c r="R194" s="153"/>
      <c r="S194" s="153"/>
      <c r="T194" s="153"/>
      <c r="U194" s="153"/>
      <c r="V194" s="182"/>
      <c r="W194" s="182"/>
      <c r="X194" s="182"/>
      <c r="Y194" s="182"/>
      <c r="Z194" s="182"/>
      <c r="AA194" s="182"/>
      <c r="AB194" s="182"/>
    </row>
    <row r="195" s="121" customFormat="1" ht="30" customHeight="1" spans="1:28">
      <c r="A195" s="135" t="s">
        <v>38</v>
      </c>
      <c r="B195" s="134" t="s">
        <v>756</v>
      </c>
      <c r="C195" s="134"/>
      <c r="D195" s="134"/>
      <c r="E195" s="134"/>
      <c r="F195" s="134"/>
      <c r="G195" s="134"/>
      <c r="H195" s="134"/>
      <c r="I195" s="134"/>
      <c r="J195" s="134"/>
      <c r="K195" s="182">
        <f t="shared" ref="K195:U195" si="44">SUM(K196)</f>
        <v>7021</v>
      </c>
      <c r="L195" s="182">
        <f t="shared" si="44"/>
        <v>7021</v>
      </c>
      <c r="M195" s="182">
        <f t="shared" si="44"/>
        <v>29155</v>
      </c>
      <c r="N195" s="182">
        <f t="shared" si="44"/>
        <v>73.72</v>
      </c>
      <c r="O195" s="153">
        <f t="shared" si="44"/>
        <v>73.72</v>
      </c>
      <c r="P195" s="153">
        <f t="shared" si="44"/>
        <v>0</v>
      </c>
      <c r="Q195" s="153">
        <f t="shared" si="44"/>
        <v>0</v>
      </c>
      <c r="R195" s="153">
        <f t="shared" si="44"/>
        <v>0</v>
      </c>
      <c r="S195" s="153">
        <f t="shared" si="44"/>
        <v>0</v>
      </c>
      <c r="T195" s="153">
        <f t="shared" si="44"/>
        <v>0</v>
      </c>
      <c r="U195" s="153">
        <f t="shared" si="44"/>
        <v>0</v>
      </c>
      <c r="V195" s="182"/>
      <c r="W195" s="182"/>
      <c r="X195" s="182"/>
      <c r="Y195" s="182"/>
      <c r="Z195" s="182"/>
      <c r="AA195" s="182"/>
      <c r="AB195" s="182"/>
    </row>
    <row r="196" s="109" customFormat="1" ht="196" customHeight="1" spans="1:28">
      <c r="A196" s="136">
        <f>SUBTOTAL(103,$D$10:D196)</f>
        <v>100</v>
      </c>
      <c r="B196" s="137" t="s">
        <v>757</v>
      </c>
      <c r="C196" s="137" t="s">
        <v>41</v>
      </c>
      <c r="D196" s="198" t="s">
        <v>758</v>
      </c>
      <c r="E196" s="198" t="s">
        <v>759</v>
      </c>
      <c r="F196" s="137" t="s">
        <v>760</v>
      </c>
      <c r="G196" s="136" t="s">
        <v>45</v>
      </c>
      <c r="H196" s="199" t="s">
        <v>457</v>
      </c>
      <c r="I196" s="137" t="s">
        <v>761</v>
      </c>
      <c r="J196" s="198" t="s">
        <v>762</v>
      </c>
      <c r="K196" s="139">
        <v>7021</v>
      </c>
      <c r="L196" s="139">
        <v>7021</v>
      </c>
      <c r="M196" s="139">
        <v>29155</v>
      </c>
      <c r="N196" s="145">
        <v>73.72</v>
      </c>
      <c r="O196" s="139">
        <v>73.72</v>
      </c>
      <c r="P196" s="139">
        <v>0</v>
      </c>
      <c r="Q196" s="139"/>
      <c r="R196" s="139">
        <v>0</v>
      </c>
      <c r="S196" s="139"/>
      <c r="T196" s="139"/>
      <c r="U196" s="139"/>
      <c r="V196" s="140" t="s">
        <v>630</v>
      </c>
      <c r="W196" s="140" t="s">
        <v>630</v>
      </c>
      <c r="X196" s="200" t="s">
        <v>763</v>
      </c>
      <c r="Y196" s="200" t="s">
        <v>764</v>
      </c>
      <c r="Z196" s="139" t="s">
        <v>115</v>
      </c>
      <c r="AA196" s="139" t="s">
        <v>116</v>
      </c>
      <c r="AB196" s="140"/>
    </row>
    <row r="197" s="121" customFormat="1" ht="30" customHeight="1" spans="1:28">
      <c r="A197" s="135" t="s">
        <v>34</v>
      </c>
      <c r="B197" s="134" t="s">
        <v>765</v>
      </c>
      <c r="C197" s="134" t="s">
        <v>765</v>
      </c>
      <c r="D197" s="134" t="s">
        <v>765</v>
      </c>
      <c r="E197" s="134" t="s">
        <v>765</v>
      </c>
      <c r="F197" s="134" t="s">
        <v>765</v>
      </c>
      <c r="G197" s="134" t="s">
        <v>765</v>
      </c>
      <c r="H197" s="134" t="s">
        <v>765</v>
      </c>
      <c r="I197" s="134" t="s">
        <v>765</v>
      </c>
      <c r="J197" s="134" t="s">
        <v>765</v>
      </c>
      <c r="K197" s="182"/>
      <c r="L197" s="182"/>
      <c r="M197" s="182"/>
      <c r="N197" s="182"/>
      <c r="O197" s="153"/>
      <c r="P197" s="153"/>
      <c r="Q197" s="153"/>
      <c r="R197" s="153"/>
      <c r="S197" s="153"/>
      <c r="T197" s="153"/>
      <c r="U197" s="153"/>
      <c r="V197" s="182"/>
      <c r="W197" s="182"/>
      <c r="X197" s="182"/>
      <c r="Y197" s="182"/>
      <c r="Z197" s="182"/>
      <c r="AA197" s="182"/>
      <c r="AB197" s="182"/>
    </row>
  </sheetData>
  <autoFilter ref="A6:AB197">
    <extLst/>
  </autoFilter>
  <mergeCells count="125">
    <mergeCell ref="A1:D1"/>
    <mergeCell ref="A2:Y2"/>
    <mergeCell ref="L3:M3"/>
    <mergeCell ref="O3:U3"/>
    <mergeCell ref="V3:W3"/>
    <mergeCell ref="B6:J6"/>
    <mergeCell ref="B7:J7"/>
    <mergeCell ref="B8:J8"/>
    <mergeCell ref="B9:J9"/>
    <mergeCell ref="B18:J18"/>
    <mergeCell ref="B33:J33"/>
    <mergeCell ref="B34:J34"/>
    <mergeCell ref="B37:J37"/>
    <mergeCell ref="B43:J43"/>
    <mergeCell ref="B44:J44"/>
    <mergeCell ref="B45:J45"/>
    <mergeCell ref="B46:J46"/>
    <mergeCell ref="B47:J47"/>
    <mergeCell ref="B50:J50"/>
    <mergeCell ref="B51:J51"/>
    <mergeCell ref="B52:J52"/>
    <mergeCell ref="B70:J70"/>
    <mergeCell ref="B76:J76"/>
    <mergeCell ref="B84:J84"/>
    <mergeCell ref="B85:J85"/>
    <mergeCell ref="B86:J86"/>
    <mergeCell ref="B87:J87"/>
    <mergeCell ref="B88:J88"/>
    <mergeCell ref="B89:J89"/>
    <mergeCell ref="B90:J90"/>
    <mergeCell ref="B92:J92"/>
    <mergeCell ref="B93:J93"/>
    <mergeCell ref="B94:J94"/>
    <mergeCell ref="B95:J95"/>
    <mergeCell ref="B96:J96"/>
    <mergeCell ref="B97:J97"/>
    <mergeCell ref="B98:J98"/>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5:J115"/>
    <mergeCell ref="B116:J116"/>
    <mergeCell ref="B117:J117"/>
    <mergeCell ref="B118:J118"/>
    <mergeCell ref="B127:J127"/>
    <mergeCell ref="B130:J130"/>
    <mergeCell ref="B131:J131"/>
    <mergeCell ref="B132:J132"/>
    <mergeCell ref="B133:J133"/>
    <mergeCell ref="B134:J134"/>
    <mergeCell ref="B135:J135"/>
    <mergeCell ref="B141:J141"/>
    <mergeCell ref="B142:J142"/>
    <mergeCell ref="B143:J143"/>
    <mergeCell ref="B144:J144"/>
    <mergeCell ref="B145:J145"/>
    <mergeCell ref="B165:J165"/>
    <mergeCell ref="B166:J166"/>
    <mergeCell ref="B167:J167"/>
    <mergeCell ref="B168:J168"/>
    <mergeCell ref="B169:J169"/>
    <mergeCell ref="B170:J170"/>
    <mergeCell ref="B171:J171"/>
    <mergeCell ref="B172:J172"/>
    <mergeCell ref="B173:J173"/>
    <mergeCell ref="B174:J174"/>
    <mergeCell ref="B175:J175"/>
    <mergeCell ref="B176:J176"/>
    <mergeCell ref="B177:J177"/>
    <mergeCell ref="B178:J178"/>
    <mergeCell ref="B180:J180"/>
    <mergeCell ref="B181:J181"/>
    <mergeCell ref="B182:J182"/>
    <mergeCell ref="B183:J183"/>
    <mergeCell ref="B184:J184"/>
    <mergeCell ref="B185:J185"/>
    <mergeCell ref="B187:J187"/>
    <mergeCell ref="B188:J188"/>
    <mergeCell ref="B189:J189"/>
    <mergeCell ref="B190:J190"/>
    <mergeCell ref="B191:J191"/>
    <mergeCell ref="B192:J192"/>
    <mergeCell ref="B193:J193"/>
    <mergeCell ref="B194:J194"/>
    <mergeCell ref="B195:J195"/>
    <mergeCell ref="B197:J197"/>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P4:P5"/>
    <mergeCell ref="Q4:Q5"/>
    <mergeCell ref="R4:R5"/>
    <mergeCell ref="S4:S5"/>
    <mergeCell ref="T4:T5"/>
    <mergeCell ref="U4:U5"/>
    <mergeCell ref="V4:V5"/>
    <mergeCell ref="W4:W5"/>
    <mergeCell ref="X3:X5"/>
    <mergeCell ref="Y3:Y5"/>
    <mergeCell ref="Z3:Z5"/>
    <mergeCell ref="AA3:AA5"/>
    <mergeCell ref="AB3:AB5"/>
  </mergeCells>
  <dataValidations count="1">
    <dataValidation allowBlank="1" showInputMessage="1" showErrorMessage="1" sqref="W126"/>
  </dataValidations>
  <printOptions horizontalCentered="1"/>
  <pageMargins left="0.0784722222222222" right="0.0784722222222222" top="0.314583333333333" bottom="0.275" header="0.236111111111111" footer="0.196527777777778"/>
  <pageSetup paperSize="8" scale="2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tabSelected="1" view="pageBreakPreview" zoomScale="115" zoomScaleNormal="100" workbookViewId="0">
      <selection activeCell="A2" sqref="A2:G2"/>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766</v>
      </c>
      <c r="B2" s="77"/>
      <c r="C2" s="77"/>
      <c r="D2" s="77"/>
      <c r="E2" s="77"/>
      <c r="F2" s="77"/>
      <c r="G2" s="77"/>
    </row>
    <row r="3" s="74" customFormat="1" ht="21" customHeight="1" spans="1:7">
      <c r="A3" s="78" t="s">
        <v>2</v>
      </c>
      <c r="B3" s="78" t="s">
        <v>767</v>
      </c>
      <c r="C3" s="78" t="s">
        <v>768</v>
      </c>
      <c r="D3" s="79" t="s">
        <v>769</v>
      </c>
      <c r="E3" s="80"/>
      <c r="F3" s="81" t="s">
        <v>770</v>
      </c>
      <c r="G3" s="82"/>
    </row>
    <row r="4" s="74" customFormat="1" ht="35" customHeight="1" spans="1:7">
      <c r="A4" s="78"/>
      <c r="B4" s="78"/>
      <c r="C4" s="83"/>
      <c r="D4" s="78" t="s">
        <v>771</v>
      </c>
      <c r="E4" s="84" t="s">
        <v>772</v>
      </c>
      <c r="F4" s="81" t="s">
        <v>773</v>
      </c>
      <c r="G4" s="82" t="s">
        <v>774</v>
      </c>
    </row>
    <row r="5" s="75" customFormat="1" ht="23" customHeight="1" spans="1:7">
      <c r="A5" s="30" t="s">
        <v>33</v>
      </c>
      <c r="B5" s="31"/>
      <c r="C5" s="85">
        <v>100</v>
      </c>
      <c r="D5" s="86"/>
      <c r="E5" s="86"/>
      <c r="F5" s="87">
        <v>170608.513125</v>
      </c>
      <c r="G5" s="88">
        <f t="shared" ref="G5:G36" si="0">F5/$F$5</f>
        <v>1</v>
      </c>
    </row>
    <row r="6" s="73" customFormat="1" ht="14.25" spans="1:7">
      <c r="A6" s="89" t="s">
        <v>34</v>
      </c>
      <c r="B6" s="90" t="s">
        <v>35</v>
      </c>
      <c r="C6" s="91">
        <v>61</v>
      </c>
      <c r="D6" s="90"/>
      <c r="E6" s="90"/>
      <c r="F6" s="92">
        <v>128570.622185</v>
      </c>
      <c r="G6" s="93">
        <f t="shared" si="0"/>
        <v>0.753600273690915</v>
      </c>
    </row>
    <row r="7" s="73" customFormat="1" ht="14.25" spans="1:7">
      <c r="A7" s="89" t="s">
        <v>36</v>
      </c>
      <c r="B7" s="90" t="s">
        <v>37</v>
      </c>
      <c r="C7" s="91">
        <v>29</v>
      </c>
      <c r="D7" s="90"/>
      <c r="E7" s="90"/>
      <c r="F7" s="92">
        <v>33719.892185</v>
      </c>
      <c r="G7" s="93">
        <f t="shared" si="0"/>
        <v>0.197644839447692</v>
      </c>
    </row>
    <row r="8" s="73" customFormat="1" ht="14.25" spans="1:7">
      <c r="A8" s="89" t="s">
        <v>38</v>
      </c>
      <c r="B8" s="90" t="s">
        <v>39</v>
      </c>
      <c r="C8" s="94">
        <v>8</v>
      </c>
      <c r="D8" s="90" t="s">
        <v>775</v>
      </c>
      <c r="E8" s="90">
        <v>4519</v>
      </c>
      <c r="F8" s="95">
        <v>6655.227935</v>
      </c>
      <c r="G8" s="93">
        <f t="shared" si="0"/>
        <v>0.039008768162254</v>
      </c>
    </row>
    <row r="9" s="73" customFormat="1" ht="14.25" spans="1:7">
      <c r="A9" s="89" t="s">
        <v>38</v>
      </c>
      <c r="B9" s="90" t="s">
        <v>105</v>
      </c>
      <c r="C9" s="94">
        <v>14</v>
      </c>
      <c r="D9" s="90" t="s">
        <v>775</v>
      </c>
      <c r="E9" s="90">
        <v>147656.7</v>
      </c>
      <c r="F9" s="95">
        <v>24640.7969</v>
      </c>
      <c r="G9" s="93">
        <f t="shared" si="0"/>
        <v>0.144428882525612</v>
      </c>
    </row>
    <row r="10" s="73" customFormat="1" ht="14.25" spans="1:7">
      <c r="A10" s="89" t="s">
        <v>38</v>
      </c>
      <c r="B10" s="90" t="s">
        <v>207</v>
      </c>
      <c r="C10" s="94"/>
      <c r="D10" s="90" t="s">
        <v>775</v>
      </c>
      <c r="E10" s="90"/>
      <c r="F10" s="95"/>
      <c r="G10" s="93">
        <f t="shared" si="0"/>
        <v>0</v>
      </c>
    </row>
    <row r="11" s="73" customFormat="1" ht="14.25" spans="1:7">
      <c r="A11" s="89" t="s">
        <v>38</v>
      </c>
      <c r="B11" s="90" t="s">
        <v>208</v>
      </c>
      <c r="C11" s="94">
        <v>2</v>
      </c>
      <c r="D11" s="90" t="s">
        <v>775</v>
      </c>
      <c r="E11" s="90">
        <v>9188.09</v>
      </c>
      <c r="F11" s="95">
        <v>534.47735</v>
      </c>
      <c r="G11" s="93">
        <f t="shared" si="0"/>
        <v>0.00313277069361951</v>
      </c>
    </row>
    <row r="12" s="73" customFormat="1" ht="14.25" spans="1:7">
      <c r="A12" s="89" t="s">
        <v>38</v>
      </c>
      <c r="B12" s="90" t="s">
        <v>222</v>
      </c>
      <c r="C12" s="94">
        <v>5</v>
      </c>
      <c r="D12" s="90" t="s">
        <v>776</v>
      </c>
      <c r="E12" s="90">
        <v>5</v>
      </c>
      <c r="F12" s="95">
        <v>1889.39</v>
      </c>
      <c r="G12" s="93">
        <f t="shared" si="0"/>
        <v>0.0110744180662057</v>
      </c>
    </row>
    <row r="13" customFormat="1" spans="1:7">
      <c r="A13" s="89" t="s">
        <v>38</v>
      </c>
      <c r="B13" s="90" t="s">
        <v>254</v>
      </c>
      <c r="C13" s="94"/>
      <c r="D13" s="90" t="s">
        <v>777</v>
      </c>
      <c r="E13" s="90"/>
      <c r="F13" s="95"/>
      <c r="G13" s="93">
        <f t="shared" si="0"/>
        <v>0</v>
      </c>
    </row>
    <row r="14" customFormat="1" spans="1:7">
      <c r="A14" s="89" t="s">
        <v>36</v>
      </c>
      <c r="B14" s="90" t="s">
        <v>255</v>
      </c>
      <c r="C14" s="94">
        <v>2</v>
      </c>
      <c r="D14" s="90"/>
      <c r="E14" s="90"/>
      <c r="F14" s="95">
        <v>470</v>
      </c>
      <c r="G14" s="93">
        <f t="shared" si="0"/>
        <v>0.00275484494525572</v>
      </c>
    </row>
    <row r="15" customFormat="1" spans="1:7">
      <c r="A15" s="89" t="s">
        <v>38</v>
      </c>
      <c r="B15" s="90" t="s">
        <v>256</v>
      </c>
      <c r="C15" s="94"/>
      <c r="D15" s="90" t="s">
        <v>777</v>
      </c>
      <c r="E15" s="90"/>
      <c r="F15" s="95"/>
      <c r="G15" s="93">
        <f t="shared" si="0"/>
        <v>0</v>
      </c>
    </row>
    <row r="16" customFormat="1" spans="1:7">
      <c r="A16" s="89" t="s">
        <v>38</v>
      </c>
      <c r="B16" s="90" t="s">
        <v>257</v>
      </c>
      <c r="C16" s="94"/>
      <c r="D16" s="90" t="s">
        <v>777</v>
      </c>
      <c r="E16" s="90"/>
      <c r="F16" s="95"/>
      <c r="G16" s="93">
        <f t="shared" si="0"/>
        <v>0</v>
      </c>
    </row>
    <row r="17" customFormat="1" spans="1:7">
      <c r="A17" s="89" t="s">
        <v>38</v>
      </c>
      <c r="B17" s="90" t="s">
        <v>258</v>
      </c>
      <c r="C17" s="94">
        <v>2</v>
      </c>
      <c r="D17" s="90" t="s">
        <v>777</v>
      </c>
      <c r="E17" s="90">
        <v>1600</v>
      </c>
      <c r="F17" s="95">
        <v>470</v>
      </c>
      <c r="G17" s="93">
        <f t="shared" si="0"/>
        <v>0.00275484494525572</v>
      </c>
    </row>
    <row r="18" customFormat="1" spans="1:7">
      <c r="A18" s="89" t="s">
        <v>38</v>
      </c>
      <c r="B18" s="90" t="s">
        <v>271</v>
      </c>
      <c r="C18" s="94"/>
      <c r="D18" s="90" t="s">
        <v>777</v>
      </c>
      <c r="E18" s="90"/>
      <c r="F18" s="95"/>
      <c r="G18" s="93">
        <f t="shared" si="0"/>
        <v>0</v>
      </c>
    </row>
    <row r="19" customFormat="1" spans="1:7">
      <c r="A19" s="89" t="s">
        <v>36</v>
      </c>
      <c r="B19" s="90" t="s">
        <v>272</v>
      </c>
      <c r="C19" s="94">
        <v>29</v>
      </c>
      <c r="D19" s="90"/>
      <c r="E19" s="90"/>
      <c r="F19" s="95">
        <v>93325.73</v>
      </c>
      <c r="G19" s="93">
        <f t="shared" si="0"/>
        <v>0.547016841601702</v>
      </c>
    </row>
    <row r="20" customFormat="1" ht="24" spans="1:7">
      <c r="A20" s="89" t="s">
        <v>38</v>
      </c>
      <c r="B20" s="90" t="s">
        <v>273</v>
      </c>
      <c r="C20" s="94">
        <v>17</v>
      </c>
      <c r="D20" s="90" t="s">
        <v>778</v>
      </c>
      <c r="E20" s="90">
        <v>7076.1488</v>
      </c>
      <c r="F20" s="95">
        <v>61118.63</v>
      </c>
      <c r="G20" s="93">
        <f t="shared" si="0"/>
        <v>0.358239040247775</v>
      </c>
    </row>
    <row r="21" customFormat="1" spans="1:7">
      <c r="A21" s="89" t="s">
        <v>38</v>
      </c>
      <c r="B21" s="90" t="s">
        <v>369</v>
      </c>
      <c r="C21" s="94">
        <v>5</v>
      </c>
      <c r="D21" s="90" t="s">
        <v>777</v>
      </c>
      <c r="E21" s="90">
        <v>10008</v>
      </c>
      <c r="F21" s="95">
        <v>31437.1</v>
      </c>
      <c r="G21" s="93">
        <f t="shared" si="0"/>
        <v>0.184264544741486</v>
      </c>
    </row>
    <row r="22" customFormat="1" spans="1:7">
      <c r="A22" s="89" t="s">
        <v>38</v>
      </c>
      <c r="B22" s="90" t="s">
        <v>402</v>
      </c>
      <c r="C22" s="94">
        <v>7</v>
      </c>
      <c r="D22" s="90" t="s">
        <v>777</v>
      </c>
      <c r="E22" s="90">
        <v>11</v>
      </c>
      <c r="F22" s="95">
        <v>770</v>
      </c>
      <c r="G22" s="93">
        <f t="shared" si="0"/>
        <v>0.00451325661244022</v>
      </c>
    </row>
    <row r="23" customFormat="1" spans="1:7">
      <c r="A23" s="89" t="s">
        <v>36</v>
      </c>
      <c r="B23" s="90" t="s">
        <v>446</v>
      </c>
      <c r="C23" s="94">
        <v>0</v>
      </c>
      <c r="D23" s="90"/>
      <c r="E23" s="90"/>
      <c r="F23" s="95">
        <v>0</v>
      </c>
      <c r="G23" s="93">
        <f t="shared" si="0"/>
        <v>0</v>
      </c>
    </row>
    <row r="24" customFormat="1" spans="1:7">
      <c r="A24" s="89" t="s">
        <v>38</v>
      </c>
      <c r="B24" s="90" t="s">
        <v>447</v>
      </c>
      <c r="C24" s="94"/>
      <c r="D24" s="90" t="s">
        <v>776</v>
      </c>
      <c r="E24" s="90"/>
      <c r="F24" s="95"/>
      <c r="G24" s="93">
        <f t="shared" si="0"/>
        <v>0</v>
      </c>
    </row>
    <row r="25" customFormat="1" spans="1:7">
      <c r="A25" s="89" t="s">
        <v>38</v>
      </c>
      <c r="B25" s="90" t="s">
        <v>448</v>
      </c>
      <c r="C25" s="94"/>
      <c r="D25" s="90" t="s">
        <v>776</v>
      </c>
      <c r="E25" s="90"/>
      <c r="F25" s="95"/>
      <c r="G25" s="93">
        <f t="shared" si="0"/>
        <v>0</v>
      </c>
    </row>
    <row r="26" customFormat="1" spans="1:7">
      <c r="A26" s="89" t="s">
        <v>38</v>
      </c>
      <c r="B26" s="90" t="s">
        <v>449</v>
      </c>
      <c r="C26" s="94"/>
      <c r="D26" s="90" t="s">
        <v>23</v>
      </c>
      <c r="E26" s="90"/>
      <c r="F26" s="95"/>
      <c r="G26" s="93">
        <f t="shared" si="0"/>
        <v>0</v>
      </c>
    </row>
    <row r="27" customFormat="1" spans="1:7">
      <c r="A27" s="89" t="s">
        <v>38</v>
      </c>
      <c r="B27" s="90" t="s">
        <v>450</v>
      </c>
      <c r="C27" s="94"/>
      <c r="D27" s="90" t="s">
        <v>776</v>
      </c>
      <c r="E27" s="90"/>
      <c r="F27" s="95"/>
      <c r="G27" s="93">
        <f t="shared" si="0"/>
        <v>0</v>
      </c>
    </row>
    <row r="28" customFormat="1" spans="1:7">
      <c r="A28" s="89" t="s">
        <v>36</v>
      </c>
      <c r="B28" s="90" t="s">
        <v>451</v>
      </c>
      <c r="C28" s="94">
        <v>1</v>
      </c>
      <c r="D28" s="90"/>
      <c r="E28" s="90"/>
      <c r="F28" s="95">
        <v>1055</v>
      </c>
      <c r="G28" s="93">
        <f t="shared" si="0"/>
        <v>0.00618374769626549</v>
      </c>
    </row>
    <row r="29" customFormat="1" spans="1:7">
      <c r="A29" s="89" t="s">
        <v>38</v>
      </c>
      <c r="B29" s="90" t="s">
        <v>452</v>
      </c>
      <c r="C29" s="94">
        <v>1</v>
      </c>
      <c r="D29" s="90" t="s">
        <v>776</v>
      </c>
      <c r="E29" s="90">
        <v>6065</v>
      </c>
      <c r="F29" s="95">
        <v>1055</v>
      </c>
      <c r="G29" s="93">
        <f t="shared" si="0"/>
        <v>0.00618374769626549</v>
      </c>
    </row>
    <row r="30" customFormat="1" spans="1:7">
      <c r="A30" s="89" t="s">
        <v>38</v>
      </c>
      <c r="B30" s="90" t="s">
        <v>463</v>
      </c>
      <c r="C30" s="94"/>
      <c r="D30" s="90" t="s">
        <v>776</v>
      </c>
      <c r="E30" s="90"/>
      <c r="F30" s="95"/>
      <c r="G30" s="93">
        <f t="shared" si="0"/>
        <v>0</v>
      </c>
    </row>
    <row r="31" customFormat="1" spans="1:7">
      <c r="A31" s="89" t="s">
        <v>38</v>
      </c>
      <c r="B31" s="90" t="s">
        <v>464</v>
      </c>
      <c r="C31" s="94"/>
      <c r="D31" s="90" t="s">
        <v>776</v>
      </c>
      <c r="E31" s="90"/>
      <c r="F31" s="95"/>
      <c r="G31" s="93">
        <f t="shared" si="0"/>
        <v>0</v>
      </c>
    </row>
    <row r="32" customFormat="1" spans="1:7">
      <c r="A32" s="89" t="s">
        <v>38</v>
      </c>
      <c r="B32" s="90" t="s">
        <v>465</v>
      </c>
      <c r="C32" s="94"/>
      <c r="D32" s="90" t="s">
        <v>776</v>
      </c>
      <c r="E32" s="90"/>
      <c r="F32" s="95"/>
      <c r="G32" s="93">
        <f t="shared" si="0"/>
        <v>0</v>
      </c>
    </row>
    <row r="33" customFormat="1" spans="1:7">
      <c r="A33" s="89" t="s">
        <v>38</v>
      </c>
      <c r="B33" s="90" t="s">
        <v>466</v>
      </c>
      <c r="C33" s="94"/>
      <c r="D33" s="90" t="s">
        <v>776</v>
      </c>
      <c r="E33" s="90"/>
      <c r="F33" s="95"/>
      <c r="G33" s="93">
        <f t="shared" si="0"/>
        <v>0</v>
      </c>
    </row>
    <row r="34" customFormat="1" spans="1:7">
      <c r="A34" s="89" t="s">
        <v>34</v>
      </c>
      <c r="B34" s="90" t="s">
        <v>467</v>
      </c>
      <c r="C34" s="94">
        <v>2</v>
      </c>
      <c r="D34" s="90"/>
      <c r="E34" s="90"/>
      <c r="F34" s="95">
        <v>4926.17094</v>
      </c>
      <c r="G34" s="93">
        <f t="shared" si="0"/>
        <v>0.0288741215181375</v>
      </c>
    </row>
    <row r="35" customFormat="1" spans="1:7">
      <c r="A35" s="89" t="s">
        <v>36</v>
      </c>
      <c r="B35" s="90" t="s">
        <v>468</v>
      </c>
      <c r="C35" s="94">
        <v>1</v>
      </c>
      <c r="D35" s="90"/>
      <c r="E35" s="90"/>
      <c r="F35" s="95">
        <v>3726.17094</v>
      </c>
      <c r="G35" s="93">
        <f t="shared" si="0"/>
        <v>0.0218404748493995</v>
      </c>
    </row>
    <row r="36" customFormat="1" spans="1:7">
      <c r="A36" s="89" t="s">
        <v>38</v>
      </c>
      <c r="B36" s="90" t="s">
        <v>469</v>
      </c>
      <c r="C36" s="94">
        <v>1</v>
      </c>
      <c r="D36" s="90" t="s">
        <v>23</v>
      </c>
      <c r="E36" s="90">
        <v>8917</v>
      </c>
      <c r="F36" s="95">
        <v>3726.17094</v>
      </c>
      <c r="G36" s="93">
        <f t="shared" si="0"/>
        <v>0.0218404748493995</v>
      </c>
    </row>
    <row r="37" customFormat="1" spans="1:7">
      <c r="A37" s="89" t="s">
        <v>38</v>
      </c>
      <c r="B37" s="90" t="s">
        <v>479</v>
      </c>
      <c r="C37" s="94"/>
      <c r="D37" s="90" t="s">
        <v>23</v>
      </c>
      <c r="E37" s="90"/>
      <c r="F37" s="95"/>
      <c r="G37" s="93">
        <f t="shared" ref="G37:G68" si="1">F37/$F$5</f>
        <v>0</v>
      </c>
    </row>
    <row r="38" customFormat="1" spans="1:7">
      <c r="A38" s="89" t="s">
        <v>36</v>
      </c>
      <c r="B38" s="90" t="s">
        <v>480</v>
      </c>
      <c r="C38" s="94">
        <v>0</v>
      </c>
      <c r="D38" s="90"/>
      <c r="E38" s="90"/>
      <c r="F38" s="95">
        <v>0</v>
      </c>
      <c r="G38" s="93">
        <f t="shared" si="1"/>
        <v>0</v>
      </c>
    </row>
    <row r="39" customFormat="1" spans="1:7">
      <c r="A39" s="89" t="s">
        <v>38</v>
      </c>
      <c r="B39" s="90" t="s">
        <v>481</v>
      </c>
      <c r="C39" s="94"/>
      <c r="D39" s="90" t="s">
        <v>779</v>
      </c>
      <c r="E39" s="90"/>
      <c r="F39" s="95"/>
      <c r="G39" s="93">
        <f t="shared" si="1"/>
        <v>0</v>
      </c>
    </row>
    <row r="40" customFormat="1" spans="1:7">
      <c r="A40" s="89" t="s">
        <v>38</v>
      </c>
      <c r="B40" s="90" t="s">
        <v>482</v>
      </c>
      <c r="C40" s="94"/>
      <c r="D40" s="90" t="s">
        <v>779</v>
      </c>
      <c r="E40" s="90"/>
      <c r="F40" s="95"/>
      <c r="G40" s="93">
        <f t="shared" si="1"/>
        <v>0</v>
      </c>
    </row>
    <row r="41" customFormat="1" spans="1:7">
      <c r="A41" s="89" t="s">
        <v>38</v>
      </c>
      <c r="B41" s="90" t="s">
        <v>483</v>
      </c>
      <c r="C41" s="94"/>
      <c r="D41" s="90" t="s">
        <v>779</v>
      </c>
      <c r="E41" s="90"/>
      <c r="F41" s="95"/>
      <c r="G41" s="93">
        <f t="shared" si="1"/>
        <v>0</v>
      </c>
    </row>
    <row r="42" customFormat="1" spans="1:7">
      <c r="A42" s="89" t="s">
        <v>36</v>
      </c>
      <c r="B42" s="90" t="s">
        <v>484</v>
      </c>
      <c r="C42" s="94">
        <v>0</v>
      </c>
      <c r="D42" s="90"/>
      <c r="E42" s="90"/>
      <c r="F42" s="95">
        <v>0</v>
      </c>
      <c r="G42" s="93">
        <f t="shared" si="1"/>
        <v>0</v>
      </c>
    </row>
    <row r="43" customFormat="1" spans="1:7">
      <c r="A43" s="89" t="s">
        <v>38</v>
      </c>
      <c r="B43" s="90" t="s">
        <v>485</v>
      </c>
      <c r="C43" s="94"/>
      <c r="D43" s="90" t="s">
        <v>780</v>
      </c>
      <c r="E43" s="90"/>
      <c r="F43" s="95"/>
      <c r="G43" s="93">
        <f t="shared" si="1"/>
        <v>0</v>
      </c>
    </row>
    <row r="44" customFormat="1" spans="1:7">
      <c r="A44" s="89" t="s">
        <v>38</v>
      </c>
      <c r="B44" s="90" t="s">
        <v>486</v>
      </c>
      <c r="C44" s="94"/>
      <c r="D44" s="90" t="s">
        <v>776</v>
      </c>
      <c r="E44" s="90"/>
      <c r="F44" s="95"/>
      <c r="G44" s="93">
        <f t="shared" si="1"/>
        <v>0</v>
      </c>
    </row>
    <row r="45" customFormat="1" spans="1:7">
      <c r="A45" s="89" t="s">
        <v>36</v>
      </c>
      <c r="B45" s="90" t="s">
        <v>487</v>
      </c>
      <c r="C45" s="94">
        <v>0</v>
      </c>
      <c r="D45" s="90"/>
      <c r="E45" s="90"/>
      <c r="F45" s="95">
        <v>0</v>
      </c>
      <c r="G45" s="93">
        <f t="shared" si="1"/>
        <v>0</v>
      </c>
    </row>
    <row r="46" customFormat="1" spans="1:7">
      <c r="A46" s="89" t="s">
        <v>38</v>
      </c>
      <c r="B46" s="90" t="s">
        <v>488</v>
      </c>
      <c r="C46" s="94"/>
      <c r="D46" s="90" t="s">
        <v>779</v>
      </c>
      <c r="E46" s="90"/>
      <c r="F46" s="95"/>
      <c r="G46" s="93">
        <f t="shared" si="1"/>
        <v>0</v>
      </c>
    </row>
    <row r="47" customFormat="1" spans="1:7">
      <c r="A47" s="89" t="s">
        <v>38</v>
      </c>
      <c r="B47" s="90" t="s">
        <v>489</v>
      </c>
      <c r="C47" s="94"/>
      <c r="D47" s="90" t="s">
        <v>777</v>
      </c>
      <c r="E47" s="90"/>
      <c r="F47" s="95"/>
      <c r="G47" s="93">
        <f t="shared" si="1"/>
        <v>0</v>
      </c>
    </row>
    <row r="48" customFormat="1" spans="1:7">
      <c r="A48" s="89" t="s">
        <v>38</v>
      </c>
      <c r="B48" s="90" t="s">
        <v>490</v>
      </c>
      <c r="C48" s="94"/>
      <c r="D48" s="90" t="s">
        <v>781</v>
      </c>
      <c r="E48" s="90"/>
      <c r="F48" s="95"/>
      <c r="G48" s="93">
        <f t="shared" si="1"/>
        <v>0</v>
      </c>
    </row>
    <row r="49" customFormat="1" spans="1:7">
      <c r="A49" s="89" t="s">
        <v>36</v>
      </c>
      <c r="B49" s="90" t="s">
        <v>491</v>
      </c>
      <c r="C49" s="94">
        <v>1</v>
      </c>
      <c r="D49" s="90"/>
      <c r="E49" s="90"/>
      <c r="F49" s="95">
        <v>1200</v>
      </c>
      <c r="G49" s="93">
        <f t="shared" si="1"/>
        <v>0.007033646668738</v>
      </c>
    </row>
    <row r="50" customFormat="1" spans="1:7">
      <c r="A50" s="89" t="s">
        <v>38</v>
      </c>
      <c r="B50" s="90" t="s">
        <v>491</v>
      </c>
      <c r="C50" s="94">
        <v>1</v>
      </c>
      <c r="D50" s="90" t="s">
        <v>23</v>
      </c>
      <c r="E50" s="90">
        <v>1000</v>
      </c>
      <c r="F50" s="95">
        <v>1200</v>
      </c>
      <c r="G50" s="93">
        <f t="shared" si="1"/>
        <v>0.007033646668738</v>
      </c>
    </row>
    <row r="51" customFormat="1" spans="1:7">
      <c r="A51" s="89" t="s">
        <v>34</v>
      </c>
      <c r="B51" s="90" t="s">
        <v>499</v>
      </c>
      <c r="C51" s="94">
        <v>34</v>
      </c>
      <c r="D51" s="90"/>
      <c r="E51" s="90"/>
      <c r="F51" s="95">
        <v>35621.4</v>
      </c>
      <c r="G51" s="93">
        <f t="shared" si="1"/>
        <v>0.208790284538153</v>
      </c>
    </row>
    <row r="52" customFormat="1" spans="1:7">
      <c r="A52" s="89" t="s">
        <v>36</v>
      </c>
      <c r="B52" s="90" t="s">
        <v>500</v>
      </c>
      <c r="C52" s="94">
        <v>15</v>
      </c>
      <c r="D52" s="90"/>
      <c r="E52" s="90"/>
      <c r="F52" s="95">
        <v>22461.4</v>
      </c>
      <c r="G52" s="93">
        <f t="shared" si="1"/>
        <v>0.131654626070993</v>
      </c>
    </row>
    <row r="53" customFormat="1" spans="1:7">
      <c r="A53" s="89" t="s">
        <v>38</v>
      </c>
      <c r="B53" s="90" t="s">
        <v>501</v>
      </c>
      <c r="C53" s="96"/>
      <c r="D53" s="90" t="s">
        <v>776</v>
      </c>
      <c r="E53" s="90"/>
      <c r="F53" s="97"/>
      <c r="G53" s="93">
        <f t="shared" si="1"/>
        <v>0</v>
      </c>
    </row>
    <row r="54" customFormat="1" ht="48" spans="1:7">
      <c r="A54" s="89" t="s">
        <v>38</v>
      </c>
      <c r="B54" s="90" t="s">
        <v>502</v>
      </c>
      <c r="C54" s="96">
        <v>8</v>
      </c>
      <c r="D54" s="90" t="s">
        <v>778</v>
      </c>
      <c r="E54" s="90">
        <v>104.472</v>
      </c>
      <c r="F54" s="97">
        <v>18948</v>
      </c>
      <c r="G54" s="93">
        <f t="shared" si="1"/>
        <v>0.111061280899373</v>
      </c>
    </row>
    <row r="55" customFormat="1" spans="1:7">
      <c r="A55" s="89" t="s">
        <v>38</v>
      </c>
      <c r="B55" s="90" t="s">
        <v>553</v>
      </c>
      <c r="C55" s="96">
        <v>2</v>
      </c>
      <c r="D55" s="90" t="s">
        <v>778</v>
      </c>
      <c r="E55" s="90">
        <v>11.675</v>
      </c>
      <c r="F55" s="97">
        <v>444</v>
      </c>
      <c r="G55" s="93">
        <f t="shared" si="1"/>
        <v>0.00260244926743306</v>
      </c>
    </row>
    <row r="56" customFormat="1" spans="1:7">
      <c r="A56" s="89" t="s">
        <v>38</v>
      </c>
      <c r="B56" s="90" t="s">
        <v>566</v>
      </c>
      <c r="C56" s="96"/>
      <c r="D56" s="90" t="s">
        <v>778</v>
      </c>
      <c r="E56" s="90"/>
      <c r="F56" s="97"/>
      <c r="G56" s="93">
        <f t="shared" si="1"/>
        <v>0</v>
      </c>
    </row>
    <row r="57" customFormat="1" spans="1:7">
      <c r="A57" s="89" t="s">
        <v>38</v>
      </c>
      <c r="B57" s="90" t="s">
        <v>567</v>
      </c>
      <c r="C57" s="96"/>
      <c r="D57" s="90" t="s">
        <v>778</v>
      </c>
      <c r="E57" s="90"/>
      <c r="F57" s="97"/>
      <c r="G57" s="93">
        <f t="shared" si="1"/>
        <v>0</v>
      </c>
    </row>
    <row r="58" customFormat="1" ht="24" spans="1:7">
      <c r="A58" s="89" t="s">
        <v>38</v>
      </c>
      <c r="B58" s="90" t="s">
        <v>568</v>
      </c>
      <c r="C58" s="96"/>
      <c r="D58" s="90" t="s">
        <v>777</v>
      </c>
      <c r="E58" s="90"/>
      <c r="F58" s="97"/>
      <c r="G58" s="93">
        <f t="shared" si="1"/>
        <v>0</v>
      </c>
    </row>
    <row r="59" customFormat="1" ht="24" spans="1:7">
      <c r="A59" s="89" t="s">
        <v>38</v>
      </c>
      <c r="B59" s="90" t="s">
        <v>569</v>
      </c>
      <c r="C59" s="96"/>
      <c r="D59" s="90" t="s">
        <v>777</v>
      </c>
      <c r="E59" s="90"/>
      <c r="F59" s="97"/>
      <c r="G59" s="93">
        <f t="shared" si="1"/>
        <v>0</v>
      </c>
    </row>
    <row r="60" customFormat="1" spans="1:7">
      <c r="A60" s="89" t="s">
        <v>38</v>
      </c>
      <c r="B60" s="90" t="s">
        <v>570</v>
      </c>
      <c r="C60" s="96"/>
      <c r="D60" s="90" t="s">
        <v>773</v>
      </c>
      <c r="E60" s="90"/>
      <c r="F60" s="97"/>
      <c r="G60" s="93">
        <f t="shared" si="1"/>
        <v>0</v>
      </c>
    </row>
    <row r="61" customFormat="1" spans="1:7">
      <c r="A61" s="89" t="s">
        <v>38</v>
      </c>
      <c r="B61" s="90" t="s">
        <v>571</v>
      </c>
      <c r="C61" s="96">
        <v>5</v>
      </c>
      <c r="D61" s="90" t="s">
        <v>778</v>
      </c>
      <c r="E61" s="90">
        <v>7.799</v>
      </c>
      <c r="F61" s="97">
        <v>3069.4</v>
      </c>
      <c r="G61" s="93">
        <f t="shared" si="1"/>
        <v>0.017990895904187</v>
      </c>
    </row>
    <row r="62" customFormat="1" spans="1:7">
      <c r="A62" s="90" t="s">
        <v>36</v>
      </c>
      <c r="B62" s="90" t="s">
        <v>601</v>
      </c>
      <c r="C62" s="96">
        <v>19</v>
      </c>
      <c r="D62" s="90"/>
      <c r="E62" s="90"/>
      <c r="F62" s="97">
        <v>13160</v>
      </c>
      <c r="G62" s="93">
        <f t="shared" si="1"/>
        <v>0.0771356584671601</v>
      </c>
    </row>
    <row r="63" customFormat="1" spans="1:7">
      <c r="A63" s="89" t="s">
        <v>38</v>
      </c>
      <c r="B63" s="90" t="s">
        <v>602</v>
      </c>
      <c r="C63" s="96"/>
      <c r="D63" s="90" t="s">
        <v>782</v>
      </c>
      <c r="E63" s="90"/>
      <c r="F63" s="97"/>
      <c r="G63" s="93">
        <f t="shared" si="1"/>
        <v>0</v>
      </c>
    </row>
    <row r="64" customFormat="1" spans="1:7">
      <c r="A64" s="89" t="s">
        <v>38</v>
      </c>
      <c r="B64" s="90" t="s">
        <v>603</v>
      </c>
      <c r="C64" s="96"/>
      <c r="D64" s="90" t="s">
        <v>778</v>
      </c>
      <c r="E64" s="90"/>
      <c r="F64" s="97"/>
      <c r="G64" s="93">
        <f t="shared" si="1"/>
        <v>0</v>
      </c>
    </row>
    <row r="65" customFormat="1" spans="1:7">
      <c r="A65" s="89" t="s">
        <v>38</v>
      </c>
      <c r="B65" s="90" t="s">
        <v>604</v>
      </c>
      <c r="C65" s="96"/>
      <c r="D65" s="90" t="s">
        <v>777</v>
      </c>
      <c r="E65" s="90"/>
      <c r="F65" s="97"/>
      <c r="G65" s="93">
        <f t="shared" si="1"/>
        <v>0</v>
      </c>
    </row>
    <row r="66" customFormat="1" spans="1:7">
      <c r="A66" s="89" t="s">
        <v>38</v>
      </c>
      <c r="B66" s="90" t="s">
        <v>605</v>
      </c>
      <c r="C66" s="96">
        <v>19</v>
      </c>
      <c r="D66" s="90" t="s">
        <v>776</v>
      </c>
      <c r="E66" s="90">
        <v>22.3</v>
      </c>
      <c r="F66" s="97">
        <v>13160</v>
      </c>
      <c r="G66" s="93">
        <f t="shared" si="1"/>
        <v>0.0771356584671601</v>
      </c>
    </row>
    <row r="67" customFormat="1" spans="1:7">
      <c r="A67" s="90" t="s">
        <v>36</v>
      </c>
      <c r="B67" s="90" t="s">
        <v>716</v>
      </c>
      <c r="C67" s="98">
        <v>0</v>
      </c>
      <c r="D67" s="90"/>
      <c r="E67" s="90"/>
      <c r="F67" s="99">
        <v>0</v>
      </c>
      <c r="G67" s="93">
        <f t="shared" si="1"/>
        <v>0</v>
      </c>
    </row>
    <row r="68" customFormat="1" spans="1:7">
      <c r="A68" s="89" t="s">
        <v>38</v>
      </c>
      <c r="B68" s="90" t="s">
        <v>717</v>
      </c>
      <c r="C68" s="96"/>
      <c r="D68" s="90" t="s">
        <v>777</v>
      </c>
      <c r="E68" s="90"/>
      <c r="F68" s="97"/>
      <c r="G68" s="93">
        <f t="shared" si="1"/>
        <v>0</v>
      </c>
    </row>
    <row r="69" customFormat="1" spans="1:7">
      <c r="A69" s="89" t="s">
        <v>38</v>
      </c>
      <c r="B69" s="90" t="s">
        <v>718</v>
      </c>
      <c r="C69" s="96"/>
      <c r="D69" s="90" t="s">
        <v>777</v>
      </c>
      <c r="E69" s="90"/>
      <c r="F69" s="97"/>
      <c r="G69" s="93">
        <f t="shared" ref="G69:G96" si="2">F69/$F$5</f>
        <v>0</v>
      </c>
    </row>
    <row r="70" customFormat="1" ht="24" spans="1:7">
      <c r="A70" s="89" t="s">
        <v>38</v>
      </c>
      <c r="B70" s="90" t="s">
        <v>719</v>
      </c>
      <c r="C70" s="96"/>
      <c r="D70" s="90" t="s">
        <v>777</v>
      </c>
      <c r="E70" s="90"/>
      <c r="F70" s="97"/>
      <c r="G70" s="93">
        <f t="shared" si="2"/>
        <v>0</v>
      </c>
    </row>
    <row r="71" customFormat="1" spans="1:7">
      <c r="A71" s="89" t="s">
        <v>38</v>
      </c>
      <c r="B71" s="90" t="s">
        <v>720</v>
      </c>
      <c r="C71" s="96"/>
      <c r="D71" s="90" t="s">
        <v>777</v>
      </c>
      <c r="E71" s="90"/>
      <c r="F71" s="97"/>
      <c r="G71" s="93">
        <f t="shared" si="2"/>
        <v>0</v>
      </c>
    </row>
    <row r="72" customFormat="1" spans="1:7">
      <c r="A72" s="89" t="s">
        <v>38</v>
      </c>
      <c r="B72" s="90" t="s">
        <v>721</v>
      </c>
      <c r="C72" s="96"/>
      <c r="D72" s="90" t="s">
        <v>777</v>
      </c>
      <c r="E72" s="90"/>
      <c r="F72" s="97"/>
      <c r="G72" s="93">
        <f t="shared" si="2"/>
        <v>0</v>
      </c>
    </row>
    <row r="73" customFormat="1" ht="36" spans="1:7">
      <c r="A73" s="89" t="s">
        <v>38</v>
      </c>
      <c r="B73" s="90" t="s">
        <v>722</v>
      </c>
      <c r="C73" s="96"/>
      <c r="D73" s="90" t="s">
        <v>777</v>
      </c>
      <c r="E73" s="90"/>
      <c r="F73" s="97"/>
      <c r="G73" s="93">
        <f t="shared" si="2"/>
        <v>0</v>
      </c>
    </row>
    <row r="74" customFormat="1" spans="1:7">
      <c r="A74" s="89" t="s">
        <v>34</v>
      </c>
      <c r="B74" s="90" t="s">
        <v>723</v>
      </c>
      <c r="C74" s="96">
        <v>1</v>
      </c>
      <c r="D74" s="90"/>
      <c r="E74" s="90"/>
      <c r="F74" s="97">
        <v>300</v>
      </c>
      <c r="G74" s="93">
        <f t="shared" si="2"/>
        <v>0.0017584116671845</v>
      </c>
    </row>
    <row r="75" customFormat="1" spans="1:7">
      <c r="A75" s="89" t="s">
        <v>36</v>
      </c>
      <c r="B75" s="90" t="s">
        <v>723</v>
      </c>
      <c r="C75" s="96">
        <v>1</v>
      </c>
      <c r="D75" s="90"/>
      <c r="E75" s="90"/>
      <c r="F75" s="97">
        <v>300</v>
      </c>
      <c r="G75" s="93">
        <f t="shared" si="2"/>
        <v>0.0017584116671845</v>
      </c>
    </row>
    <row r="76" customFormat="1" spans="1:7">
      <c r="A76" s="89" t="s">
        <v>38</v>
      </c>
      <c r="B76" s="90" t="s">
        <v>724</v>
      </c>
      <c r="C76" s="96"/>
      <c r="D76" s="90" t="s">
        <v>23</v>
      </c>
      <c r="E76" s="90"/>
      <c r="F76" s="97"/>
      <c r="G76" s="93">
        <f t="shared" si="2"/>
        <v>0</v>
      </c>
    </row>
    <row r="77" customFormat="1" spans="1:7">
      <c r="A77" s="89" t="s">
        <v>38</v>
      </c>
      <c r="B77" s="90" t="s">
        <v>725</v>
      </c>
      <c r="C77" s="96"/>
      <c r="D77" s="90" t="s">
        <v>777</v>
      </c>
      <c r="E77" s="90"/>
      <c r="F77" s="97"/>
      <c r="G77" s="93">
        <f t="shared" si="2"/>
        <v>0</v>
      </c>
    </row>
    <row r="78" customFormat="1" spans="1:7">
      <c r="A78" s="89" t="s">
        <v>38</v>
      </c>
      <c r="B78" s="90" t="s">
        <v>726</v>
      </c>
      <c r="C78" s="96"/>
      <c r="D78" s="90" t="s">
        <v>776</v>
      </c>
      <c r="E78" s="90"/>
      <c r="F78" s="97"/>
      <c r="G78" s="93">
        <f t="shared" si="2"/>
        <v>0</v>
      </c>
    </row>
    <row r="79" customFormat="1" spans="1:7">
      <c r="A79" s="89" t="s">
        <v>38</v>
      </c>
      <c r="B79" s="90" t="s">
        <v>727</v>
      </c>
      <c r="C79" s="96"/>
      <c r="D79" s="90" t="s">
        <v>776</v>
      </c>
      <c r="E79" s="90"/>
      <c r="F79" s="97"/>
      <c r="G79" s="93">
        <f t="shared" si="2"/>
        <v>0</v>
      </c>
    </row>
    <row r="80" customFormat="1" spans="1:7">
      <c r="A80" s="89" t="s">
        <v>38</v>
      </c>
      <c r="B80" s="90" t="s">
        <v>728</v>
      </c>
      <c r="C80" s="96">
        <v>1</v>
      </c>
      <c r="D80" s="90" t="s">
        <v>776</v>
      </c>
      <c r="E80" s="90">
        <v>20000</v>
      </c>
      <c r="F80" s="97">
        <v>300</v>
      </c>
      <c r="G80" s="93">
        <f t="shared" si="2"/>
        <v>0.0017584116671845</v>
      </c>
    </row>
    <row r="81" customFormat="1" spans="1:7">
      <c r="A81" s="89" t="s">
        <v>38</v>
      </c>
      <c r="B81" s="90" t="s">
        <v>737</v>
      </c>
      <c r="C81" s="96"/>
      <c r="D81" s="90" t="s">
        <v>773</v>
      </c>
      <c r="E81" s="90"/>
      <c r="F81" s="97"/>
      <c r="G81" s="93">
        <f t="shared" si="2"/>
        <v>0</v>
      </c>
    </row>
    <row r="82" customFormat="1" spans="1:7">
      <c r="A82" s="89" t="s">
        <v>34</v>
      </c>
      <c r="B82" s="90" t="s">
        <v>738</v>
      </c>
      <c r="C82" s="96">
        <v>1</v>
      </c>
      <c r="D82" s="90"/>
      <c r="E82" s="90"/>
      <c r="F82" s="97">
        <v>1116.6</v>
      </c>
      <c r="G82" s="93">
        <f t="shared" si="2"/>
        <v>0.00654480822526071</v>
      </c>
    </row>
    <row r="83" customFormat="1" spans="1:7">
      <c r="A83" s="90" t="s">
        <v>36</v>
      </c>
      <c r="B83" s="90" t="s">
        <v>739</v>
      </c>
      <c r="C83" s="96">
        <v>0</v>
      </c>
      <c r="D83" s="90"/>
      <c r="E83" s="90"/>
      <c r="F83" s="97">
        <v>0</v>
      </c>
      <c r="G83" s="93">
        <f t="shared" si="2"/>
        <v>0</v>
      </c>
    </row>
    <row r="84" customFormat="1" spans="1:7">
      <c r="A84" s="89" t="s">
        <v>38</v>
      </c>
      <c r="B84" s="90" t="s">
        <v>740</v>
      </c>
      <c r="C84" s="96"/>
      <c r="D84" s="90" t="s">
        <v>783</v>
      </c>
      <c r="E84" s="90"/>
      <c r="F84" s="97"/>
      <c r="G84" s="93">
        <f t="shared" si="2"/>
        <v>0</v>
      </c>
    </row>
    <row r="85" customFormat="1" spans="1:7">
      <c r="A85" s="90" t="s">
        <v>36</v>
      </c>
      <c r="B85" s="90" t="s">
        <v>741</v>
      </c>
      <c r="C85" s="96">
        <v>1</v>
      </c>
      <c r="D85" s="90"/>
      <c r="E85" s="90"/>
      <c r="F85" s="97">
        <v>1116.6</v>
      </c>
      <c r="G85" s="93">
        <f t="shared" si="2"/>
        <v>0.00654480822526071</v>
      </c>
    </row>
    <row r="86" customFormat="1" spans="1:7">
      <c r="A86" s="89" t="s">
        <v>38</v>
      </c>
      <c r="B86" s="90" t="s">
        <v>742</v>
      </c>
      <c r="C86" s="96">
        <v>1</v>
      </c>
      <c r="D86" s="90" t="s">
        <v>23</v>
      </c>
      <c r="E86" s="90">
        <v>3722</v>
      </c>
      <c r="F86" s="97">
        <v>1116.6</v>
      </c>
      <c r="G86" s="93">
        <f t="shared" si="2"/>
        <v>0.00654480822526071</v>
      </c>
    </row>
    <row r="87" customFormat="1" spans="1:7">
      <c r="A87" s="90" t="s">
        <v>36</v>
      </c>
      <c r="B87" s="90" t="s">
        <v>751</v>
      </c>
      <c r="C87" s="96">
        <v>0</v>
      </c>
      <c r="D87" s="90"/>
      <c r="E87" s="90"/>
      <c r="F87" s="97">
        <v>0</v>
      </c>
      <c r="G87" s="93">
        <f t="shared" si="2"/>
        <v>0</v>
      </c>
    </row>
    <row r="88" customFormat="1" spans="1:7">
      <c r="A88" s="89" t="s">
        <v>38</v>
      </c>
      <c r="B88" s="90" t="s">
        <v>752</v>
      </c>
      <c r="C88" s="96"/>
      <c r="D88" s="90" t="s">
        <v>782</v>
      </c>
      <c r="E88" s="90"/>
      <c r="F88" s="97"/>
      <c r="G88" s="93">
        <f t="shared" si="2"/>
        <v>0</v>
      </c>
    </row>
    <row r="89" customFormat="1" spans="1:7">
      <c r="A89" s="89" t="s">
        <v>34</v>
      </c>
      <c r="B89" s="90" t="s">
        <v>753</v>
      </c>
      <c r="C89" s="96">
        <v>0</v>
      </c>
      <c r="D89" s="90"/>
      <c r="E89" s="90"/>
      <c r="F89" s="97">
        <v>0</v>
      </c>
      <c r="G89" s="93">
        <f t="shared" si="2"/>
        <v>0</v>
      </c>
    </row>
    <row r="90" customFormat="1" spans="1:7">
      <c r="A90" s="89" t="s">
        <v>36</v>
      </c>
      <c r="B90" s="90" t="s">
        <v>753</v>
      </c>
      <c r="C90" s="96">
        <v>0</v>
      </c>
      <c r="D90" s="90"/>
      <c r="E90" s="90"/>
      <c r="F90" s="97">
        <v>0</v>
      </c>
      <c r="G90" s="93">
        <f t="shared" si="2"/>
        <v>0</v>
      </c>
    </row>
    <row r="91" customFormat="1" spans="1:7">
      <c r="A91" s="89" t="s">
        <v>38</v>
      </c>
      <c r="B91" s="90" t="s">
        <v>753</v>
      </c>
      <c r="C91" s="96"/>
      <c r="D91" s="90" t="s">
        <v>776</v>
      </c>
      <c r="E91" s="90"/>
      <c r="F91" s="97"/>
      <c r="G91" s="93">
        <f t="shared" si="2"/>
        <v>0</v>
      </c>
    </row>
    <row r="92" customFormat="1" spans="1:7">
      <c r="A92" s="89" t="s">
        <v>34</v>
      </c>
      <c r="B92" s="90" t="s">
        <v>754</v>
      </c>
      <c r="C92" s="96">
        <v>1</v>
      </c>
      <c r="D92" s="90"/>
      <c r="E92" s="90"/>
      <c r="F92" s="97">
        <v>73.72</v>
      </c>
      <c r="G92" s="93">
        <f t="shared" si="2"/>
        <v>0.000432100360349471</v>
      </c>
    </row>
    <row r="93" customFormat="1" spans="1:7">
      <c r="A93" s="89" t="s">
        <v>36</v>
      </c>
      <c r="B93" s="90" t="s">
        <v>754</v>
      </c>
      <c r="C93" s="96">
        <v>1</v>
      </c>
      <c r="D93" s="90"/>
      <c r="E93" s="90"/>
      <c r="F93" s="97">
        <v>73.72</v>
      </c>
      <c r="G93" s="93">
        <f t="shared" si="2"/>
        <v>0.000432100360349471</v>
      </c>
    </row>
    <row r="94" customFormat="1" spans="1:7">
      <c r="A94" s="89" t="s">
        <v>38</v>
      </c>
      <c r="B94" s="90" t="s">
        <v>755</v>
      </c>
      <c r="C94" s="96"/>
      <c r="D94" s="90" t="s">
        <v>777</v>
      </c>
      <c r="E94" s="90"/>
      <c r="F94" s="97"/>
      <c r="G94" s="93">
        <f t="shared" si="2"/>
        <v>0</v>
      </c>
    </row>
    <row r="95" customFormat="1" spans="1:7">
      <c r="A95" s="89" t="s">
        <v>38</v>
      </c>
      <c r="B95" s="90" t="s">
        <v>756</v>
      </c>
      <c r="C95" s="96">
        <v>1</v>
      </c>
      <c r="D95" s="90" t="s">
        <v>22</v>
      </c>
      <c r="E95" s="90">
        <v>7021</v>
      </c>
      <c r="F95" s="97">
        <v>73.72</v>
      </c>
      <c r="G95" s="93">
        <f t="shared" si="2"/>
        <v>0.000432100360349471</v>
      </c>
    </row>
    <row r="96" customFormat="1" spans="1:7">
      <c r="A96" s="89" t="s">
        <v>38</v>
      </c>
      <c r="B96" s="90" t="s">
        <v>765</v>
      </c>
      <c r="C96" s="96"/>
      <c r="D96" s="90"/>
      <c r="E96" s="90"/>
      <c r="F96" s="97"/>
      <c r="G96" s="93">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784</v>
      </c>
      <c r="B1" s="1"/>
      <c r="C1" s="1"/>
      <c r="D1" s="1"/>
      <c r="E1" s="1"/>
      <c r="F1" s="1"/>
      <c r="G1" s="1"/>
      <c r="H1" s="1"/>
      <c r="I1" s="1"/>
      <c r="J1" s="1"/>
      <c r="K1" s="1"/>
      <c r="L1" s="1"/>
      <c r="M1" s="1"/>
      <c r="N1" s="1"/>
      <c r="O1" s="1"/>
    </row>
    <row r="2" spans="1:15">
      <c r="A2" s="2" t="s">
        <v>2</v>
      </c>
      <c r="B2" s="2" t="s">
        <v>767</v>
      </c>
      <c r="C2" s="2" t="s">
        <v>768</v>
      </c>
      <c r="D2" s="3" t="s">
        <v>769</v>
      </c>
      <c r="E2" s="4"/>
      <c r="F2" s="5" t="s">
        <v>770</v>
      </c>
      <c r="G2" s="6"/>
      <c r="I2" s="2" t="s">
        <v>2</v>
      </c>
      <c r="J2" s="2" t="s">
        <v>767</v>
      </c>
      <c r="K2" s="2" t="s">
        <v>768</v>
      </c>
      <c r="L2" s="3" t="s">
        <v>769</v>
      </c>
      <c r="M2" s="4"/>
      <c r="N2" s="3" t="s">
        <v>770</v>
      </c>
      <c r="O2" s="4"/>
    </row>
    <row r="3" ht="38" customHeight="1" spans="1:15">
      <c r="A3" s="2"/>
      <c r="B3" s="2"/>
      <c r="C3" s="7"/>
      <c r="D3" s="2" t="s">
        <v>771</v>
      </c>
      <c r="E3" s="8" t="s">
        <v>772</v>
      </c>
      <c r="F3" s="5" t="s">
        <v>773</v>
      </c>
      <c r="G3" s="6" t="s">
        <v>774</v>
      </c>
      <c r="I3" s="2"/>
      <c r="J3" s="2"/>
      <c r="K3" s="2"/>
      <c r="L3" s="2" t="s">
        <v>771</v>
      </c>
      <c r="M3" s="2" t="s">
        <v>772</v>
      </c>
      <c r="N3" s="5" t="s">
        <v>773</v>
      </c>
      <c r="O3" s="6" t="s">
        <v>774</v>
      </c>
    </row>
    <row r="4" spans="1:15">
      <c r="A4" s="9" t="s">
        <v>33</v>
      </c>
      <c r="B4" s="10"/>
      <c r="C4" s="11"/>
      <c r="D4" s="12"/>
      <c r="E4" s="13"/>
      <c r="F4" s="14"/>
      <c r="G4" s="15"/>
      <c r="I4" s="50"/>
      <c r="J4" s="50"/>
      <c r="K4" s="50"/>
      <c r="L4" s="51"/>
      <c r="M4" s="51"/>
      <c r="N4" s="51"/>
      <c r="O4" s="51"/>
    </row>
    <row r="5" spans="1:15">
      <c r="A5" s="16" t="s">
        <v>785</v>
      </c>
      <c r="B5" s="17" t="s">
        <v>35</v>
      </c>
      <c r="C5" s="18"/>
      <c r="D5" s="19"/>
      <c r="E5" s="20"/>
      <c r="F5" s="21"/>
      <c r="G5" s="22"/>
      <c r="I5" s="16" t="s">
        <v>786</v>
      </c>
      <c r="J5" s="17" t="s">
        <v>499</v>
      </c>
      <c r="K5" s="18"/>
      <c r="L5" s="19"/>
      <c r="M5" s="49"/>
      <c r="N5" s="21"/>
      <c r="O5" s="22"/>
    </row>
    <row r="6" spans="1:15">
      <c r="A6" s="23" t="s">
        <v>787</v>
      </c>
      <c r="B6" s="24" t="s">
        <v>37</v>
      </c>
      <c r="C6" s="25"/>
      <c r="D6" s="26"/>
      <c r="E6" s="27"/>
      <c r="F6" s="28"/>
      <c r="G6" s="29"/>
      <c r="I6" s="41" t="s">
        <v>787</v>
      </c>
      <c r="J6" s="52" t="s">
        <v>788</v>
      </c>
      <c r="K6" s="42"/>
      <c r="L6" s="43"/>
      <c r="M6" s="53"/>
      <c r="N6" s="45"/>
      <c r="O6" s="46"/>
    </row>
    <row r="7" spans="1:15">
      <c r="A7" s="30">
        <v>1</v>
      </c>
      <c r="B7" s="31" t="s">
        <v>39</v>
      </c>
      <c r="C7" s="32"/>
      <c r="D7" s="33"/>
      <c r="E7" s="34"/>
      <c r="F7" s="35"/>
      <c r="G7" s="15"/>
      <c r="I7" s="30">
        <v>1</v>
      </c>
      <c r="J7" s="47" t="s">
        <v>789</v>
      </c>
      <c r="K7" s="32"/>
      <c r="L7" s="33"/>
      <c r="M7" s="54"/>
      <c r="N7" s="35"/>
      <c r="O7" s="15"/>
    </row>
    <row r="8" spans="1:15">
      <c r="A8" s="36" t="s">
        <v>790</v>
      </c>
      <c r="B8" s="31" t="s">
        <v>791</v>
      </c>
      <c r="C8" s="32"/>
      <c r="D8" s="33"/>
      <c r="E8" s="34"/>
      <c r="F8" s="35"/>
      <c r="G8" s="15"/>
      <c r="I8" s="30">
        <v>2</v>
      </c>
      <c r="J8" s="55" t="s">
        <v>792</v>
      </c>
      <c r="K8" s="32"/>
      <c r="L8" s="33"/>
      <c r="M8" s="54"/>
      <c r="N8" s="35"/>
      <c r="O8" s="15"/>
    </row>
    <row r="9" ht="18" customHeight="1" spans="1:15">
      <c r="A9" s="36" t="s">
        <v>793</v>
      </c>
      <c r="B9" s="31" t="s">
        <v>794</v>
      </c>
      <c r="C9" s="32"/>
      <c r="D9" s="33"/>
      <c r="E9" s="34"/>
      <c r="F9" s="35"/>
      <c r="G9" s="15"/>
      <c r="I9" s="30">
        <v>3</v>
      </c>
      <c r="J9" s="37" t="s">
        <v>553</v>
      </c>
      <c r="K9" s="32"/>
      <c r="L9" s="33"/>
      <c r="M9" s="54"/>
      <c r="N9" s="35"/>
      <c r="O9" s="15"/>
    </row>
    <row r="10" ht="18" customHeight="1" spans="1:15">
      <c r="A10" s="30">
        <v>2</v>
      </c>
      <c r="B10" s="31" t="s">
        <v>105</v>
      </c>
      <c r="C10" s="32"/>
      <c r="D10" s="33"/>
      <c r="E10" s="34"/>
      <c r="F10" s="35"/>
      <c r="G10" s="15"/>
      <c r="I10" s="30">
        <v>4</v>
      </c>
      <c r="J10" s="37" t="s">
        <v>795</v>
      </c>
      <c r="K10" s="32"/>
      <c r="L10" s="33"/>
      <c r="M10" s="54"/>
      <c r="N10" s="35"/>
      <c r="O10" s="15"/>
    </row>
    <row r="11" ht="27" customHeight="1" spans="1:15">
      <c r="A11" s="36" t="s">
        <v>790</v>
      </c>
      <c r="B11" s="10" t="s">
        <v>796</v>
      </c>
      <c r="C11" s="32"/>
      <c r="D11" s="33"/>
      <c r="E11" s="34"/>
      <c r="F11" s="35"/>
      <c r="G11" s="15"/>
      <c r="I11" s="30">
        <v>5</v>
      </c>
      <c r="J11" s="56" t="s">
        <v>797</v>
      </c>
      <c r="K11" s="32"/>
      <c r="L11" s="33"/>
      <c r="M11" s="54"/>
      <c r="N11" s="35"/>
      <c r="O11" s="15"/>
    </row>
    <row r="12" ht="27" customHeight="1" spans="1:15">
      <c r="A12" s="36" t="s">
        <v>793</v>
      </c>
      <c r="B12" s="10" t="s">
        <v>798</v>
      </c>
      <c r="C12" s="32"/>
      <c r="D12" s="33"/>
      <c r="E12" s="34"/>
      <c r="F12" s="35"/>
      <c r="G12" s="15"/>
      <c r="I12" s="30">
        <v>6</v>
      </c>
      <c r="J12" s="37" t="s">
        <v>799</v>
      </c>
      <c r="K12" s="32"/>
      <c r="L12" s="33"/>
      <c r="M12" s="54"/>
      <c r="N12" s="35"/>
      <c r="O12" s="15"/>
    </row>
    <row r="13" ht="27" customHeight="1" spans="1:15">
      <c r="A13" s="36" t="s">
        <v>800</v>
      </c>
      <c r="B13" s="10" t="s">
        <v>801</v>
      </c>
      <c r="C13" s="32"/>
      <c r="D13" s="33"/>
      <c r="E13" s="34"/>
      <c r="F13" s="35"/>
      <c r="G13" s="15"/>
      <c r="I13" s="30">
        <v>7</v>
      </c>
      <c r="J13" s="57" t="s">
        <v>569</v>
      </c>
      <c r="K13" s="32"/>
      <c r="L13" s="33"/>
      <c r="M13" s="54"/>
      <c r="N13" s="35"/>
      <c r="O13" s="15"/>
    </row>
    <row r="14" ht="18" customHeight="1" spans="1:15">
      <c r="A14" s="36" t="s">
        <v>802</v>
      </c>
      <c r="B14" s="10" t="s">
        <v>803</v>
      </c>
      <c r="C14" s="32"/>
      <c r="D14" s="33"/>
      <c r="E14" s="34"/>
      <c r="F14" s="35"/>
      <c r="G14" s="15"/>
      <c r="I14" s="30">
        <v>8</v>
      </c>
      <c r="J14" s="47" t="s">
        <v>570</v>
      </c>
      <c r="K14" s="32"/>
      <c r="L14" s="33"/>
      <c r="M14" s="54"/>
      <c r="N14" s="35"/>
      <c r="O14" s="15"/>
    </row>
    <row r="15" ht="18" customHeight="1" spans="1:15">
      <c r="A15" s="30">
        <v>3</v>
      </c>
      <c r="B15" s="31" t="s">
        <v>207</v>
      </c>
      <c r="C15" s="32"/>
      <c r="D15" s="33"/>
      <c r="E15" s="34"/>
      <c r="F15" s="35"/>
      <c r="G15" s="15"/>
      <c r="I15" s="30">
        <v>9</v>
      </c>
      <c r="J15" s="47" t="s">
        <v>754</v>
      </c>
      <c r="K15" s="32"/>
      <c r="L15" s="33"/>
      <c r="M15" s="54"/>
      <c r="N15" s="35"/>
      <c r="O15" s="15"/>
    </row>
    <row r="16" ht="18" customHeight="1" spans="1:15">
      <c r="A16" s="30">
        <v>4</v>
      </c>
      <c r="B16" s="31" t="s">
        <v>208</v>
      </c>
      <c r="C16" s="32"/>
      <c r="D16" s="33"/>
      <c r="E16" s="34"/>
      <c r="F16" s="35"/>
      <c r="G16" s="15"/>
      <c r="I16" s="58" t="s">
        <v>804</v>
      </c>
      <c r="J16" s="52" t="s">
        <v>601</v>
      </c>
      <c r="K16" s="52"/>
      <c r="L16" s="52"/>
      <c r="M16" s="52"/>
      <c r="N16" s="52"/>
      <c r="O16" s="52"/>
    </row>
    <row r="17" ht="24" customHeight="1" spans="1:15">
      <c r="A17" s="36" t="s">
        <v>790</v>
      </c>
      <c r="B17" s="10" t="s">
        <v>805</v>
      </c>
      <c r="C17" s="32"/>
      <c r="D17" s="33"/>
      <c r="E17" s="34"/>
      <c r="F17" s="35"/>
      <c r="G17" s="15"/>
      <c r="I17" s="30">
        <v>1</v>
      </c>
      <c r="J17" s="37" t="s">
        <v>602</v>
      </c>
      <c r="K17" s="32"/>
      <c r="L17" s="33"/>
      <c r="M17" s="54"/>
      <c r="N17" s="35"/>
      <c r="O17" s="15"/>
    </row>
    <row r="18" ht="24" customHeight="1" spans="1:15">
      <c r="A18" s="36" t="s">
        <v>793</v>
      </c>
      <c r="B18" s="10" t="s">
        <v>806</v>
      </c>
      <c r="C18" s="32"/>
      <c r="D18" s="33"/>
      <c r="E18" s="34"/>
      <c r="F18" s="35"/>
      <c r="G18" s="15"/>
      <c r="I18" s="30">
        <v>2</v>
      </c>
      <c r="J18" s="37" t="s">
        <v>603</v>
      </c>
      <c r="K18" s="32"/>
      <c r="L18" s="33"/>
      <c r="M18" s="54"/>
      <c r="N18" s="35"/>
      <c r="O18" s="15"/>
    </row>
    <row r="19" ht="24" customHeight="1" spans="1:15">
      <c r="A19" s="36" t="s">
        <v>800</v>
      </c>
      <c r="B19" s="10" t="s">
        <v>807</v>
      </c>
      <c r="C19" s="32"/>
      <c r="D19" s="33"/>
      <c r="E19" s="34"/>
      <c r="F19" s="35"/>
      <c r="G19" s="15"/>
      <c r="I19" s="30">
        <v>3</v>
      </c>
      <c r="J19" s="37" t="s">
        <v>604</v>
      </c>
      <c r="K19" s="32"/>
      <c r="L19" s="33"/>
      <c r="M19" s="54"/>
      <c r="N19" s="35"/>
      <c r="O19" s="15"/>
    </row>
    <row r="20" ht="24" customHeight="1" spans="1:15">
      <c r="A20" s="36" t="s">
        <v>802</v>
      </c>
      <c r="B20" s="10" t="s">
        <v>808</v>
      </c>
      <c r="C20" s="32"/>
      <c r="D20" s="33"/>
      <c r="E20" s="34"/>
      <c r="F20" s="35"/>
      <c r="G20" s="15"/>
      <c r="I20" s="30">
        <v>4</v>
      </c>
      <c r="J20" s="37" t="s">
        <v>605</v>
      </c>
      <c r="K20" s="32"/>
      <c r="L20" s="33"/>
      <c r="M20" s="54"/>
      <c r="N20" s="35"/>
      <c r="O20" s="15"/>
    </row>
    <row r="21" spans="1:15">
      <c r="A21" s="30">
        <v>5</v>
      </c>
      <c r="B21" s="31" t="s">
        <v>222</v>
      </c>
      <c r="C21" s="32"/>
      <c r="D21" s="33"/>
      <c r="E21" s="34"/>
      <c r="F21" s="35"/>
      <c r="G21" s="15"/>
      <c r="I21" s="58" t="s">
        <v>809</v>
      </c>
      <c r="J21" s="52" t="s">
        <v>716</v>
      </c>
      <c r="K21" s="52"/>
      <c r="L21" s="52"/>
      <c r="M21" s="52"/>
      <c r="N21" s="52"/>
      <c r="O21" s="52"/>
    </row>
    <row r="22" ht="22" customHeight="1" spans="1:15">
      <c r="A22" s="30">
        <v>6</v>
      </c>
      <c r="B22" s="31" t="s">
        <v>810</v>
      </c>
      <c r="C22" s="32"/>
      <c r="D22" s="33"/>
      <c r="E22" s="34"/>
      <c r="F22" s="35"/>
      <c r="G22" s="15"/>
      <c r="I22" s="30">
        <v>1</v>
      </c>
      <c r="J22" s="56" t="s">
        <v>811</v>
      </c>
      <c r="K22" s="32"/>
      <c r="L22" s="33"/>
      <c r="M22" s="54"/>
      <c r="N22" s="35"/>
      <c r="O22" s="15"/>
    </row>
    <row r="23" ht="29" customHeight="1" spans="1:15">
      <c r="A23" s="30">
        <v>7</v>
      </c>
      <c r="B23" s="37" t="s">
        <v>812</v>
      </c>
      <c r="C23" s="32"/>
      <c r="D23" s="33"/>
      <c r="E23" s="34"/>
      <c r="F23" s="35"/>
      <c r="G23" s="15"/>
      <c r="I23" s="30">
        <v>2</v>
      </c>
      <c r="J23" s="37" t="s">
        <v>718</v>
      </c>
      <c r="K23" s="32"/>
      <c r="L23" s="33"/>
      <c r="M23" s="54"/>
      <c r="N23" s="35"/>
      <c r="O23" s="15"/>
    </row>
    <row r="24" ht="29" customHeight="1" spans="1:15">
      <c r="A24" s="23" t="s">
        <v>804</v>
      </c>
      <c r="B24" s="38" t="s">
        <v>255</v>
      </c>
      <c r="C24" s="25"/>
      <c r="D24" s="26"/>
      <c r="E24" s="27"/>
      <c r="F24" s="28"/>
      <c r="G24" s="29"/>
      <c r="I24" s="30">
        <v>3</v>
      </c>
      <c r="J24" s="37" t="s">
        <v>719</v>
      </c>
      <c r="K24" s="32"/>
      <c r="L24" s="33"/>
      <c r="M24" s="54"/>
      <c r="N24" s="35"/>
      <c r="O24" s="15"/>
    </row>
    <row r="25" ht="29" customHeight="1" spans="1:15">
      <c r="A25" s="30">
        <v>1</v>
      </c>
      <c r="B25" s="37" t="s">
        <v>256</v>
      </c>
      <c r="C25" s="32"/>
      <c r="D25" s="33"/>
      <c r="E25" s="34"/>
      <c r="F25" s="35"/>
      <c r="G25" s="15"/>
      <c r="I25" s="30">
        <v>4</v>
      </c>
      <c r="J25" s="37" t="s">
        <v>813</v>
      </c>
      <c r="K25" s="32"/>
      <c r="L25" s="33"/>
      <c r="M25" s="54"/>
      <c r="N25" s="35"/>
      <c r="O25" s="15"/>
    </row>
    <row r="26" ht="29" customHeight="1" spans="1:15">
      <c r="A26" s="30">
        <v>2</v>
      </c>
      <c r="B26" s="39" t="s">
        <v>257</v>
      </c>
      <c r="C26" s="32"/>
      <c r="D26" s="33"/>
      <c r="E26" s="34"/>
      <c r="F26" s="35"/>
      <c r="G26" s="15"/>
      <c r="I26" s="30">
        <v>5</v>
      </c>
      <c r="J26" s="37" t="s">
        <v>721</v>
      </c>
      <c r="K26" s="32"/>
      <c r="L26" s="33"/>
      <c r="M26" s="54"/>
      <c r="N26" s="35"/>
      <c r="O26" s="15"/>
    </row>
    <row r="27" ht="24" spans="1:15">
      <c r="A27" s="30">
        <v>3</v>
      </c>
      <c r="B27" s="37" t="s">
        <v>814</v>
      </c>
      <c r="C27" s="32"/>
      <c r="D27" s="33"/>
      <c r="E27" s="34"/>
      <c r="F27" s="35"/>
      <c r="G27" s="15"/>
      <c r="I27" s="30">
        <v>6</v>
      </c>
      <c r="J27" s="37" t="s">
        <v>815</v>
      </c>
      <c r="K27" s="11"/>
      <c r="L27" s="12"/>
      <c r="M27" s="59"/>
      <c r="N27" s="14"/>
      <c r="O27" s="15"/>
    </row>
    <row r="28" spans="1:15">
      <c r="A28" s="30">
        <v>4</v>
      </c>
      <c r="B28" s="37" t="s">
        <v>271</v>
      </c>
      <c r="C28" s="32"/>
      <c r="D28" s="33"/>
      <c r="E28" s="34"/>
      <c r="F28" s="35"/>
      <c r="G28" s="15"/>
      <c r="I28" s="16" t="s">
        <v>816</v>
      </c>
      <c r="J28" s="17" t="s">
        <v>723</v>
      </c>
      <c r="K28" s="18"/>
      <c r="L28" s="19"/>
      <c r="M28" s="49"/>
      <c r="N28" s="21"/>
      <c r="O28" s="22"/>
    </row>
    <row r="29" spans="1:15">
      <c r="A29" s="23" t="s">
        <v>809</v>
      </c>
      <c r="B29" s="38" t="s">
        <v>272</v>
      </c>
      <c r="C29" s="25"/>
      <c r="D29" s="26"/>
      <c r="E29" s="27"/>
      <c r="F29" s="28"/>
      <c r="G29" s="29"/>
      <c r="I29" s="41" t="s">
        <v>787</v>
      </c>
      <c r="J29" s="52" t="s">
        <v>723</v>
      </c>
      <c r="K29" s="42"/>
      <c r="L29" s="43"/>
      <c r="M29" s="53"/>
      <c r="N29" s="45"/>
      <c r="O29" s="46"/>
    </row>
    <row r="30" spans="1:15">
      <c r="A30" s="30">
        <v>1</v>
      </c>
      <c r="B30" s="37" t="s">
        <v>817</v>
      </c>
      <c r="C30" s="32"/>
      <c r="D30" s="33"/>
      <c r="E30" s="34"/>
      <c r="F30" s="35"/>
      <c r="G30" s="15"/>
      <c r="I30" s="30">
        <v>1</v>
      </c>
      <c r="J30" s="37" t="s">
        <v>724</v>
      </c>
      <c r="K30" s="32"/>
      <c r="L30" s="33"/>
      <c r="M30" s="54"/>
      <c r="N30" s="35"/>
      <c r="O30" s="15"/>
    </row>
    <row r="31" spans="1:15">
      <c r="A31" s="36" t="s">
        <v>790</v>
      </c>
      <c r="B31" s="37" t="s">
        <v>818</v>
      </c>
      <c r="C31" s="32"/>
      <c r="D31" s="33"/>
      <c r="E31" s="34"/>
      <c r="F31" s="35"/>
      <c r="G31" s="15"/>
      <c r="I31" s="30">
        <v>2</v>
      </c>
      <c r="J31" s="37" t="s">
        <v>725</v>
      </c>
      <c r="K31" s="32"/>
      <c r="L31" s="33"/>
      <c r="M31" s="54"/>
      <c r="N31" s="35"/>
      <c r="O31" s="15"/>
    </row>
    <row r="32" spans="1:15">
      <c r="A32" s="36" t="s">
        <v>793</v>
      </c>
      <c r="B32" s="37" t="s">
        <v>819</v>
      </c>
      <c r="C32" s="32"/>
      <c r="D32" s="33"/>
      <c r="E32" s="34"/>
      <c r="F32" s="35"/>
      <c r="G32" s="15"/>
      <c r="I32" s="30">
        <v>3</v>
      </c>
      <c r="J32" s="47" t="s">
        <v>737</v>
      </c>
      <c r="K32" s="11"/>
      <c r="L32" s="12"/>
      <c r="M32" s="59"/>
      <c r="N32" s="14"/>
      <c r="O32" s="15"/>
    </row>
    <row r="33" spans="1:15">
      <c r="A33" s="36" t="s">
        <v>800</v>
      </c>
      <c r="B33" s="37" t="s">
        <v>820</v>
      </c>
      <c r="C33" s="32"/>
      <c r="D33" s="33"/>
      <c r="E33" s="34"/>
      <c r="F33" s="35"/>
      <c r="G33" s="15"/>
      <c r="I33" s="16" t="s">
        <v>821</v>
      </c>
      <c r="J33" s="17" t="s">
        <v>738</v>
      </c>
      <c r="K33" s="18"/>
      <c r="L33" s="19"/>
      <c r="M33" s="49"/>
      <c r="N33" s="21"/>
      <c r="O33" s="22"/>
    </row>
    <row r="34" spans="1:15">
      <c r="A34" s="36" t="s">
        <v>802</v>
      </c>
      <c r="B34" s="37" t="s">
        <v>822</v>
      </c>
      <c r="C34" s="32"/>
      <c r="D34" s="33"/>
      <c r="E34" s="34"/>
      <c r="F34" s="35"/>
      <c r="G34" s="15"/>
      <c r="I34" s="58" t="s">
        <v>787</v>
      </c>
      <c r="J34" s="52" t="s">
        <v>739</v>
      </c>
      <c r="K34" s="52"/>
      <c r="L34" s="52"/>
      <c r="M34" s="52"/>
      <c r="N34" s="52"/>
      <c r="O34" s="52"/>
    </row>
    <row r="35" spans="1:15">
      <c r="A35" s="30">
        <v>2</v>
      </c>
      <c r="B35" s="39" t="s">
        <v>369</v>
      </c>
      <c r="C35" s="32"/>
      <c r="D35" s="33"/>
      <c r="E35" s="34"/>
      <c r="F35" s="35"/>
      <c r="G35" s="15"/>
      <c r="I35" s="30">
        <v>1</v>
      </c>
      <c r="J35" s="60" t="s">
        <v>740</v>
      </c>
      <c r="K35" s="32"/>
      <c r="L35" s="33"/>
      <c r="M35" s="54"/>
      <c r="N35" s="35"/>
      <c r="O35" s="15"/>
    </row>
    <row r="36" spans="1:15">
      <c r="A36" s="23" t="s">
        <v>823</v>
      </c>
      <c r="B36" s="40" t="s">
        <v>446</v>
      </c>
      <c r="C36" s="25"/>
      <c r="D36" s="26"/>
      <c r="E36" s="27"/>
      <c r="F36" s="28"/>
      <c r="G36" s="29"/>
      <c r="I36" s="58" t="s">
        <v>804</v>
      </c>
      <c r="J36" s="52" t="s">
        <v>741</v>
      </c>
      <c r="K36" s="52"/>
      <c r="L36" s="52"/>
      <c r="M36" s="52"/>
      <c r="N36" s="52"/>
      <c r="O36" s="52"/>
    </row>
    <row r="37" spans="1:15">
      <c r="A37" s="30">
        <v>1</v>
      </c>
      <c r="B37" s="39" t="s">
        <v>824</v>
      </c>
      <c r="C37" s="32"/>
      <c r="D37" s="33"/>
      <c r="E37" s="34"/>
      <c r="F37" s="35"/>
      <c r="G37" s="15"/>
      <c r="I37" s="30">
        <v>1</v>
      </c>
      <c r="J37" s="37" t="s">
        <v>825</v>
      </c>
      <c r="K37" s="32"/>
      <c r="L37" s="33"/>
      <c r="M37" s="54"/>
      <c r="N37" s="35"/>
      <c r="O37" s="15"/>
    </row>
    <row r="38" spans="1:15">
      <c r="A38" s="30">
        <v>2</v>
      </c>
      <c r="B38" s="39" t="s">
        <v>826</v>
      </c>
      <c r="C38" s="32"/>
      <c r="D38" s="33"/>
      <c r="E38" s="34"/>
      <c r="F38" s="35"/>
      <c r="G38" s="15"/>
      <c r="I38" s="30">
        <v>2</v>
      </c>
      <c r="J38" s="37" t="s">
        <v>827</v>
      </c>
      <c r="K38" s="32"/>
      <c r="L38" s="33"/>
      <c r="M38" s="54"/>
      <c r="N38" s="35"/>
      <c r="O38" s="15"/>
    </row>
    <row r="39" spans="1:15">
      <c r="A39" s="30">
        <v>3</v>
      </c>
      <c r="B39" s="39" t="s">
        <v>449</v>
      </c>
      <c r="C39" s="32"/>
      <c r="D39" s="33"/>
      <c r="E39" s="34"/>
      <c r="F39" s="35"/>
      <c r="G39" s="15"/>
      <c r="I39" s="30">
        <v>3</v>
      </c>
      <c r="J39" s="37" t="s">
        <v>828</v>
      </c>
      <c r="K39" s="32"/>
      <c r="L39" s="33"/>
      <c r="M39" s="54"/>
      <c r="N39" s="35"/>
      <c r="O39" s="15"/>
    </row>
    <row r="40" spans="1:15">
      <c r="A40" s="30">
        <v>4</v>
      </c>
      <c r="B40" s="39" t="s">
        <v>450</v>
      </c>
      <c r="C40" s="32"/>
      <c r="D40" s="33"/>
      <c r="E40" s="34"/>
      <c r="F40" s="35"/>
      <c r="G40" s="15"/>
      <c r="I40" s="58" t="s">
        <v>809</v>
      </c>
      <c r="J40" s="52" t="s">
        <v>829</v>
      </c>
      <c r="K40" s="52"/>
      <c r="L40" s="52"/>
      <c r="M40" s="52"/>
      <c r="N40" s="52"/>
      <c r="O40" s="52"/>
    </row>
    <row r="41" spans="1:15">
      <c r="A41" s="23" t="s">
        <v>830</v>
      </c>
      <c r="B41" s="40" t="s">
        <v>451</v>
      </c>
      <c r="C41" s="25"/>
      <c r="D41" s="26"/>
      <c r="E41" s="27"/>
      <c r="F41" s="28"/>
      <c r="G41" s="29"/>
      <c r="I41" s="30">
        <v>1</v>
      </c>
      <c r="J41" s="37" t="s">
        <v>831</v>
      </c>
      <c r="K41" s="32"/>
      <c r="L41" s="33"/>
      <c r="M41" s="54"/>
      <c r="N41" s="35"/>
      <c r="O41" s="15"/>
    </row>
    <row r="42" spans="1:15">
      <c r="A42" s="30">
        <v>1</v>
      </c>
      <c r="B42" s="37" t="s">
        <v>452</v>
      </c>
      <c r="C42" s="32"/>
      <c r="D42" s="33"/>
      <c r="E42" s="34"/>
      <c r="F42" s="35"/>
      <c r="G42" s="15"/>
      <c r="I42" s="30">
        <v>2</v>
      </c>
      <c r="J42" s="37" t="s">
        <v>832</v>
      </c>
      <c r="K42" s="32"/>
      <c r="L42" s="33"/>
      <c r="M42" s="54"/>
      <c r="N42" s="35"/>
      <c r="O42" s="15"/>
    </row>
    <row r="43" spans="1:15">
      <c r="A43" s="30">
        <v>2</v>
      </c>
      <c r="B43" s="37" t="s">
        <v>463</v>
      </c>
      <c r="C43" s="32"/>
      <c r="D43" s="33"/>
      <c r="E43" s="34"/>
      <c r="F43" s="35"/>
      <c r="G43" s="15"/>
      <c r="I43" s="30">
        <v>3</v>
      </c>
      <c r="J43" s="37" t="s">
        <v>833</v>
      </c>
      <c r="K43" s="32"/>
      <c r="L43" s="33"/>
      <c r="M43" s="54"/>
      <c r="N43" s="35"/>
      <c r="O43" s="15"/>
    </row>
    <row r="44" spans="1:15">
      <c r="A44" s="30">
        <v>3</v>
      </c>
      <c r="B44" s="37" t="s">
        <v>464</v>
      </c>
      <c r="C44" s="32"/>
      <c r="D44" s="33"/>
      <c r="E44" s="34"/>
      <c r="F44" s="35"/>
      <c r="G44" s="15"/>
      <c r="I44" s="30">
        <v>4</v>
      </c>
      <c r="J44" s="37" t="s">
        <v>834</v>
      </c>
      <c r="K44" s="32"/>
      <c r="L44" s="33"/>
      <c r="M44" s="54"/>
      <c r="N44" s="35"/>
      <c r="O44" s="15"/>
    </row>
    <row r="45" spans="1:15">
      <c r="A45" s="30">
        <v>4</v>
      </c>
      <c r="B45" s="37" t="s">
        <v>465</v>
      </c>
      <c r="C45" s="32"/>
      <c r="D45" s="33"/>
      <c r="E45" s="34"/>
      <c r="F45" s="35"/>
      <c r="G45" s="15"/>
      <c r="I45" s="30">
        <v>5</v>
      </c>
      <c r="J45" s="37" t="s">
        <v>835</v>
      </c>
      <c r="K45" s="32"/>
      <c r="L45" s="33"/>
      <c r="M45" s="54"/>
      <c r="N45" s="35"/>
      <c r="O45" s="15"/>
    </row>
    <row r="46" spans="1:15">
      <c r="A46" s="30">
        <v>5</v>
      </c>
      <c r="B46" s="37" t="s">
        <v>466</v>
      </c>
      <c r="C46" s="32"/>
      <c r="D46" s="33"/>
      <c r="E46" s="34"/>
      <c r="F46" s="35"/>
      <c r="G46" s="15"/>
      <c r="I46" s="30">
        <v>6</v>
      </c>
      <c r="J46" s="37" t="s">
        <v>836</v>
      </c>
      <c r="K46" s="32"/>
      <c r="L46" s="33"/>
      <c r="M46" s="54"/>
      <c r="N46" s="35"/>
      <c r="O46" s="15"/>
    </row>
    <row r="47" spans="1:15">
      <c r="A47" s="30">
        <v>6</v>
      </c>
      <c r="B47" s="37" t="s">
        <v>754</v>
      </c>
      <c r="C47" s="32"/>
      <c r="D47" s="33"/>
      <c r="E47" s="34"/>
      <c r="F47" s="35"/>
      <c r="G47" s="15"/>
      <c r="I47" s="58" t="s">
        <v>823</v>
      </c>
      <c r="J47" s="52" t="s">
        <v>837</v>
      </c>
      <c r="K47" s="52"/>
      <c r="L47" s="52"/>
      <c r="M47" s="52"/>
      <c r="N47" s="52"/>
      <c r="O47" s="52"/>
    </row>
    <row r="48" spans="1:15">
      <c r="A48" s="16" t="s">
        <v>838</v>
      </c>
      <c r="B48" s="17" t="s">
        <v>467</v>
      </c>
      <c r="C48" s="18"/>
      <c r="D48" s="19"/>
      <c r="E48" s="20"/>
      <c r="F48" s="21"/>
      <c r="G48" s="22"/>
      <c r="I48" s="30">
        <v>1</v>
      </c>
      <c r="J48" s="37" t="s">
        <v>839</v>
      </c>
      <c r="K48" s="32"/>
      <c r="L48" s="33"/>
      <c r="M48" s="54"/>
      <c r="N48" s="35"/>
      <c r="O48" s="15"/>
    </row>
    <row r="49" spans="1:15">
      <c r="A49" s="41" t="s">
        <v>787</v>
      </c>
      <c r="B49" s="38" t="s">
        <v>468</v>
      </c>
      <c r="C49" s="42"/>
      <c r="D49" s="43"/>
      <c r="E49" s="44"/>
      <c r="F49" s="45"/>
      <c r="G49" s="46"/>
      <c r="I49" s="30">
        <v>2</v>
      </c>
      <c r="J49" s="37" t="s">
        <v>840</v>
      </c>
      <c r="K49" s="32"/>
      <c r="L49" s="33"/>
      <c r="M49" s="54"/>
      <c r="N49" s="35"/>
      <c r="O49" s="15"/>
    </row>
    <row r="50" spans="1:15">
      <c r="A50" s="30">
        <v>1</v>
      </c>
      <c r="B50" s="37" t="s">
        <v>469</v>
      </c>
      <c r="C50" s="32"/>
      <c r="D50" s="33"/>
      <c r="E50" s="34"/>
      <c r="F50" s="35"/>
      <c r="G50" s="15"/>
      <c r="I50" s="30">
        <v>3</v>
      </c>
      <c r="J50" s="37" t="s">
        <v>841</v>
      </c>
      <c r="K50" s="32"/>
      <c r="L50" s="33"/>
      <c r="M50" s="54"/>
      <c r="N50" s="35"/>
      <c r="O50" s="15"/>
    </row>
    <row r="51" spans="1:15">
      <c r="A51" s="30">
        <v>2</v>
      </c>
      <c r="B51" s="37" t="s">
        <v>842</v>
      </c>
      <c r="C51" s="32"/>
      <c r="D51" s="33"/>
      <c r="E51" s="34"/>
      <c r="F51" s="35"/>
      <c r="G51" s="15"/>
      <c r="I51" s="30">
        <v>4</v>
      </c>
      <c r="J51" s="37" t="s">
        <v>843</v>
      </c>
      <c r="K51" s="32"/>
      <c r="L51" s="33"/>
      <c r="M51" s="54"/>
      <c r="N51" s="35"/>
      <c r="O51" s="15"/>
    </row>
    <row r="52" spans="1:15">
      <c r="A52" s="23" t="s">
        <v>804</v>
      </c>
      <c r="B52" s="38" t="s">
        <v>480</v>
      </c>
      <c r="C52" s="25"/>
      <c r="D52" s="26"/>
      <c r="E52" s="27"/>
      <c r="F52" s="28"/>
      <c r="G52" s="29"/>
      <c r="I52" s="30">
        <v>5</v>
      </c>
      <c r="J52" s="37" t="s">
        <v>844</v>
      </c>
      <c r="K52" s="32"/>
      <c r="L52" s="33"/>
      <c r="M52" s="54"/>
      <c r="N52" s="35"/>
      <c r="O52" s="15"/>
    </row>
    <row r="53" spans="1:15">
      <c r="A53" s="30">
        <v>1</v>
      </c>
      <c r="B53" s="37" t="s">
        <v>482</v>
      </c>
      <c r="C53" s="32"/>
      <c r="D53" s="33"/>
      <c r="E53" s="34"/>
      <c r="F53" s="35"/>
      <c r="G53" s="15"/>
      <c r="I53" s="16" t="s">
        <v>845</v>
      </c>
      <c r="J53" s="17" t="s">
        <v>846</v>
      </c>
      <c r="K53" s="18"/>
      <c r="L53" s="19"/>
      <c r="M53" s="61"/>
      <c r="N53" s="21"/>
      <c r="O53" s="22"/>
    </row>
    <row r="54" spans="1:15">
      <c r="A54" s="30">
        <v>2</v>
      </c>
      <c r="B54" s="37" t="s">
        <v>483</v>
      </c>
      <c r="C54" s="32"/>
      <c r="D54" s="33"/>
      <c r="E54" s="34"/>
      <c r="F54" s="35"/>
      <c r="G54" s="15"/>
      <c r="I54" s="58" t="s">
        <v>787</v>
      </c>
      <c r="J54" s="52" t="s">
        <v>847</v>
      </c>
      <c r="K54" s="52"/>
      <c r="L54" s="52"/>
      <c r="M54" s="52"/>
      <c r="N54" s="52"/>
      <c r="O54" s="52"/>
    </row>
    <row r="55" spans="1:15">
      <c r="A55" s="23" t="s">
        <v>809</v>
      </c>
      <c r="B55" s="38" t="s">
        <v>484</v>
      </c>
      <c r="C55" s="25"/>
      <c r="D55" s="26"/>
      <c r="E55" s="27"/>
      <c r="F55" s="28"/>
      <c r="G55" s="29"/>
      <c r="I55" s="30">
        <v>1</v>
      </c>
      <c r="J55" s="60" t="s">
        <v>848</v>
      </c>
      <c r="K55" s="32"/>
      <c r="L55" s="33"/>
      <c r="M55" s="62"/>
      <c r="N55" s="35"/>
      <c r="O55" s="15"/>
    </row>
    <row r="56" spans="1:15">
      <c r="A56" s="30">
        <v>1</v>
      </c>
      <c r="B56" s="37" t="s">
        <v>485</v>
      </c>
      <c r="C56" s="32"/>
      <c r="D56" s="33"/>
      <c r="E56" s="34"/>
      <c r="F56" s="35"/>
      <c r="G56" s="15"/>
      <c r="I56" s="30">
        <v>2</v>
      </c>
      <c r="J56" s="60" t="s">
        <v>849</v>
      </c>
      <c r="K56" s="32"/>
      <c r="L56" s="33"/>
      <c r="M56" s="62"/>
      <c r="N56" s="35"/>
      <c r="O56" s="15"/>
    </row>
    <row r="57" spans="1:15">
      <c r="A57" s="30">
        <v>2</v>
      </c>
      <c r="B57" s="47" t="s">
        <v>850</v>
      </c>
      <c r="C57" s="32"/>
      <c r="D57" s="33"/>
      <c r="E57" s="34"/>
      <c r="F57" s="35"/>
      <c r="G57" s="15"/>
      <c r="I57" s="58" t="s">
        <v>804</v>
      </c>
      <c r="J57" s="52" t="s">
        <v>851</v>
      </c>
      <c r="K57" s="52"/>
      <c r="L57" s="52"/>
      <c r="M57" s="52"/>
      <c r="N57" s="52"/>
      <c r="O57" s="52"/>
    </row>
    <row r="58" spans="1:15">
      <c r="A58" s="23" t="s">
        <v>823</v>
      </c>
      <c r="B58" s="48" t="s">
        <v>487</v>
      </c>
      <c r="C58" s="25"/>
      <c r="D58" s="26"/>
      <c r="E58" s="27"/>
      <c r="F58" s="28"/>
      <c r="G58" s="29"/>
      <c r="I58" s="30">
        <v>1</v>
      </c>
      <c r="J58" s="60" t="s">
        <v>852</v>
      </c>
      <c r="K58" s="32"/>
      <c r="L58" s="33"/>
      <c r="M58" s="62"/>
      <c r="N58" s="35"/>
      <c r="O58" s="15"/>
    </row>
    <row r="59" spans="1:15">
      <c r="A59" s="30">
        <v>1</v>
      </c>
      <c r="B59" s="47" t="s">
        <v>488</v>
      </c>
      <c r="C59" s="32"/>
      <c r="D59" s="33"/>
      <c r="E59" s="34"/>
      <c r="F59" s="35"/>
      <c r="G59" s="15"/>
      <c r="I59" s="30">
        <v>2</v>
      </c>
      <c r="J59" s="60" t="s">
        <v>853</v>
      </c>
      <c r="K59" s="32"/>
      <c r="L59" s="33"/>
      <c r="M59" s="62"/>
      <c r="N59" s="35"/>
      <c r="O59" s="15"/>
    </row>
    <row r="60" spans="1:15">
      <c r="A60" s="30">
        <v>2</v>
      </c>
      <c r="B60" s="47" t="s">
        <v>489</v>
      </c>
      <c r="C60" s="32"/>
      <c r="D60" s="33"/>
      <c r="E60" s="34"/>
      <c r="F60" s="35"/>
      <c r="G60" s="15"/>
      <c r="I60" s="30">
        <v>3</v>
      </c>
      <c r="J60" s="60" t="s">
        <v>854</v>
      </c>
      <c r="K60" s="32"/>
      <c r="L60" s="33"/>
      <c r="M60" s="62"/>
      <c r="N60" s="35"/>
      <c r="O60" s="15"/>
    </row>
    <row r="61" spans="1:15">
      <c r="A61" s="30">
        <v>3</v>
      </c>
      <c r="B61" s="47" t="s">
        <v>490</v>
      </c>
      <c r="C61" s="32"/>
      <c r="D61" s="33"/>
      <c r="E61" s="34"/>
      <c r="F61" s="35"/>
      <c r="G61" s="15"/>
      <c r="I61" s="30">
        <v>4</v>
      </c>
      <c r="J61" s="60" t="s">
        <v>855</v>
      </c>
      <c r="K61" s="32"/>
      <c r="L61" s="33"/>
      <c r="M61" s="62"/>
      <c r="N61" s="35"/>
      <c r="O61" s="15"/>
    </row>
    <row r="62" spans="1:15">
      <c r="A62" s="23" t="s">
        <v>856</v>
      </c>
      <c r="B62" s="40" t="s">
        <v>491</v>
      </c>
      <c r="C62" s="25"/>
      <c r="D62" s="26"/>
      <c r="E62" s="27"/>
      <c r="F62" s="28"/>
      <c r="G62" s="29"/>
      <c r="I62" s="16" t="s">
        <v>857</v>
      </c>
      <c r="J62" s="17" t="s">
        <v>753</v>
      </c>
      <c r="K62" s="18"/>
      <c r="L62" s="19"/>
      <c r="M62" s="49"/>
      <c r="N62" s="19"/>
      <c r="O62" s="22"/>
    </row>
    <row r="63" spans="1:15">
      <c r="A63" s="30">
        <v>1</v>
      </c>
      <c r="B63" s="40" t="s">
        <v>491</v>
      </c>
      <c r="C63" s="32"/>
      <c r="D63" s="33"/>
      <c r="E63" s="34"/>
      <c r="F63" s="35"/>
      <c r="G63" s="15"/>
      <c r="I63" s="41" t="s">
        <v>787</v>
      </c>
      <c r="J63" s="52" t="s">
        <v>753</v>
      </c>
      <c r="K63" s="42"/>
      <c r="L63" s="43"/>
      <c r="M63" s="53"/>
      <c r="N63" s="45"/>
      <c r="O63" s="46"/>
    </row>
    <row r="64" spans="1:15">
      <c r="A64" s="16"/>
      <c r="B64" s="17"/>
      <c r="C64" s="18"/>
      <c r="D64" s="19"/>
      <c r="E64" s="49"/>
      <c r="F64" s="21"/>
      <c r="G64" s="22"/>
      <c r="I64" s="63">
        <v>1</v>
      </c>
      <c r="J64" s="64" t="s">
        <v>753</v>
      </c>
      <c r="K64" s="65"/>
      <c r="L64" s="66"/>
      <c r="M64" s="67"/>
      <c r="N64" s="68"/>
      <c r="O64" s="69"/>
    </row>
    <row r="65" spans="1:15">
      <c r="A65" s="41"/>
      <c r="B65" s="52"/>
      <c r="C65" s="42"/>
      <c r="D65" s="43"/>
      <c r="E65" s="53"/>
      <c r="F65" s="45"/>
      <c r="G65" s="46"/>
      <c r="I65" s="16" t="s">
        <v>858</v>
      </c>
      <c r="J65" s="17" t="s">
        <v>754</v>
      </c>
      <c r="K65" s="18"/>
      <c r="L65" s="19"/>
      <c r="M65" s="49"/>
      <c r="N65" s="21"/>
      <c r="O65" s="22"/>
    </row>
    <row r="66" spans="1:15">
      <c r="A66" s="30"/>
      <c r="B66" s="47"/>
      <c r="C66" s="32"/>
      <c r="D66" s="33"/>
      <c r="E66" s="54"/>
      <c r="F66" s="35"/>
      <c r="G66" s="15"/>
      <c r="I66" s="41" t="s">
        <v>787</v>
      </c>
      <c r="J66" s="52" t="s">
        <v>754</v>
      </c>
      <c r="K66" s="42"/>
      <c r="L66" s="43"/>
      <c r="M66" s="53"/>
      <c r="N66" s="45"/>
      <c r="O66" s="46"/>
    </row>
    <row r="67" spans="1:15">
      <c r="A67" s="30"/>
      <c r="B67" s="55"/>
      <c r="C67" s="32"/>
      <c r="D67" s="33"/>
      <c r="E67" s="54"/>
      <c r="F67" s="35"/>
      <c r="G67" s="15"/>
      <c r="I67" s="30">
        <v>1</v>
      </c>
      <c r="J67" s="60" t="s">
        <v>755</v>
      </c>
      <c r="K67" s="11"/>
      <c r="L67" s="12"/>
      <c r="M67" s="13"/>
      <c r="N67" s="12"/>
      <c r="O67" s="15"/>
    </row>
    <row r="68" spans="1:15">
      <c r="A68" s="30"/>
      <c r="B68" s="37"/>
      <c r="C68" s="32"/>
      <c r="D68" s="33"/>
      <c r="E68" s="54"/>
      <c r="F68" s="35"/>
      <c r="G68" s="15"/>
      <c r="I68" s="30">
        <v>2</v>
      </c>
      <c r="J68" s="39" t="s">
        <v>756</v>
      </c>
      <c r="K68" s="70"/>
      <c r="L68" s="71"/>
      <c r="M68" s="72"/>
      <c r="N68" s="71"/>
      <c r="O68" s="70"/>
    </row>
    <row r="69" spans="1:15">
      <c r="A69" s="30"/>
      <c r="B69" s="37"/>
      <c r="C69" s="32"/>
      <c r="D69" s="33"/>
      <c r="E69" s="54"/>
      <c r="F69" s="35"/>
      <c r="G69" s="15"/>
      <c r="I69" s="9">
        <v>3</v>
      </c>
      <c r="J69" s="39" t="s">
        <v>765</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储备库</vt:lpstr>
      <vt:lpstr>储备库统计表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2024-07-11T10:06:24Z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